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1840" windowHeight="12435" activeTab="1"/>
  </bookViews>
  <sheets>
    <sheet name="Comparativo" sheetId="4" r:id="rId1"/>
    <sheet name="Metas Progestão" sheetId="7" r:id="rId2"/>
  </sheets>
  <definedNames>
    <definedName name="Print_Titles" localSheetId="1">'Metas Progestão'!$1:$3</definedName>
    <definedName name="_xlnm.Print_Titles" localSheetId="1">'Metas Progestão'!$1:$3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4" i="4" l="1"/>
  <c r="P26" i="4"/>
  <c r="P16" i="4"/>
  <c r="Q21" i="4" l="1"/>
  <c r="E43" i="4" l="1"/>
  <c r="E33" i="4"/>
  <c r="E25" i="4"/>
  <c r="E15" i="4"/>
  <c r="C30" i="4"/>
  <c r="C35" i="4"/>
  <c r="C19" i="4"/>
  <c r="Q42" i="4"/>
  <c r="Q41" i="4"/>
  <c r="Q40" i="4"/>
  <c r="Q39" i="4"/>
  <c r="Q38" i="4"/>
  <c r="Q37" i="4"/>
  <c r="Q36" i="4"/>
  <c r="Q35" i="4"/>
  <c r="Q32" i="4"/>
  <c r="Q31" i="4"/>
  <c r="Q30" i="4"/>
  <c r="Q29" i="4"/>
  <c r="Q28" i="4"/>
  <c r="Q27" i="4"/>
  <c r="D5" i="4"/>
  <c r="Q24" i="4"/>
  <c r="Q23" i="4"/>
  <c r="Q22" i="4"/>
  <c r="Q20" i="4"/>
  <c r="Q19" i="4"/>
  <c r="Q18" i="4"/>
  <c r="Q17" i="4"/>
  <c r="Q14" i="4"/>
  <c r="Q13" i="4"/>
  <c r="Q12" i="4"/>
  <c r="Q11" i="4"/>
  <c r="Q10" i="4"/>
  <c r="Q9" i="4"/>
  <c r="Q8" i="4"/>
  <c r="Q7" i="4"/>
  <c r="Q6" i="4"/>
  <c r="Q5" i="4"/>
  <c r="E44" i="4" l="1"/>
  <c r="L2" i="4" l="1"/>
  <c r="F33" i="4" l="1"/>
  <c r="D36" i="4"/>
  <c r="D37" i="4"/>
  <c r="D38" i="4"/>
  <c r="D39" i="4"/>
  <c r="D40" i="4"/>
  <c r="D41" i="4"/>
  <c r="D42" i="4"/>
  <c r="D35" i="4"/>
  <c r="D28" i="4"/>
  <c r="D29" i="4"/>
  <c r="D30" i="4"/>
  <c r="D31" i="4"/>
  <c r="D32" i="4"/>
  <c r="D27" i="4"/>
  <c r="D18" i="4"/>
  <c r="D19" i="4"/>
  <c r="D20" i="4"/>
  <c r="D21" i="4"/>
  <c r="D22" i="4"/>
  <c r="D23" i="4"/>
  <c r="D24" i="4"/>
  <c r="D17" i="4"/>
  <c r="D6" i="4"/>
  <c r="D7" i="4"/>
  <c r="D8" i="4"/>
  <c r="D9" i="4"/>
  <c r="D10" i="4"/>
  <c r="D11" i="4"/>
  <c r="D12" i="4"/>
  <c r="D13" i="4"/>
  <c r="D14" i="4"/>
  <c r="C41" i="4"/>
  <c r="C40" i="4"/>
  <c r="C39" i="4"/>
  <c r="C38" i="4"/>
  <c r="C37" i="4"/>
  <c r="C36" i="4"/>
  <c r="C31" i="4"/>
  <c r="C29" i="4"/>
  <c r="C28" i="4"/>
  <c r="C27" i="4"/>
  <c r="C24" i="4"/>
  <c r="C23" i="4"/>
  <c r="C22" i="4"/>
  <c r="C21" i="4"/>
  <c r="C20" i="4"/>
  <c r="C18" i="4"/>
  <c r="C17" i="4"/>
  <c r="C14" i="4"/>
  <c r="C13" i="4"/>
  <c r="C12" i="4"/>
  <c r="C10" i="4"/>
  <c r="C9" i="4"/>
  <c r="C8" i="4"/>
  <c r="C6" i="4"/>
  <c r="C5" i="4"/>
  <c r="F25" i="4" l="1"/>
  <c r="F43" i="4"/>
  <c r="F15" i="4"/>
  <c r="D43" i="4"/>
  <c r="D33" i="4"/>
  <c r="D25" i="4"/>
  <c r="D15" i="4"/>
  <c r="C43" i="4"/>
  <c r="M42" i="4"/>
  <c r="M41" i="4"/>
  <c r="M40" i="4"/>
  <c r="M39" i="4"/>
  <c r="M38" i="4"/>
  <c r="M37" i="4"/>
  <c r="M36" i="4"/>
  <c r="M35" i="4"/>
  <c r="M34" i="4"/>
  <c r="C33" i="4"/>
  <c r="M32" i="4"/>
  <c r="M31" i="4"/>
  <c r="M30" i="4"/>
  <c r="M29" i="4"/>
  <c r="M28" i="4"/>
  <c r="M27" i="4"/>
  <c r="C25" i="4"/>
  <c r="M24" i="4"/>
  <c r="M23" i="4"/>
  <c r="M22" i="4"/>
  <c r="M21" i="4"/>
  <c r="M20" i="4"/>
  <c r="M19" i="4"/>
  <c r="M18" i="4"/>
  <c r="M17" i="4"/>
  <c r="C15" i="4"/>
  <c r="M14" i="4"/>
  <c r="M13" i="4"/>
  <c r="M12" i="4"/>
  <c r="M11" i="4"/>
  <c r="M10" i="4"/>
  <c r="M9" i="4"/>
  <c r="M8" i="4"/>
  <c r="M7" i="4"/>
  <c r="M6" i="4"/>
  <c r="M5" i="4"/>
  <c r="F44" i="4" l="1"/>
  <c r="H43" i="4"/>
  <c r="H33" i="4"/>
  <c r="M33" i="4" s="1"/>
  <c r="H15" i="4"/>
  <c r="H25" i="4"/>
  <c r="D44" i="4"/>
  <c r="C44" i="4"/>
  <c r="H44" i="4" l="1"/>
  <c r="C44" i="7"/>
  <c r="C75" i="7"/>
  <c r="C101" i="7"/>
  <c r="C136" i="7"/>
  <c r="C137" i="7" l="1"/>
</calcChain>
</file>

<file path=xl/sharedStrings.xml><?xml version="1.0" encoding="utf-8"?>
<sst xmlns="http://schemas.openxmlformats.org/spreadsheetml/2006/main" count="330" uniqueCount="218">
  <si>
    <t>ITEM</t>
  </si>
  <si>
    <t xml:space="preserve">VARIÁVEL </t>
  </si>
  <si>
    <t>NÍVEL</t>
  </si>
  <si>
    <t>Nº DE NÍVEIS</t>
  </si>
  <si>
    <t>1.1</t>
  </si>
  <si>
    <t>1.2</t>
  </si>
  <si>
    <t>1.3</t>
  </si>
  <si>
    <t>1.4</t>
  </si>
  <si>
    <t>1.5</t>
  </si>
  <si>
    <t>1.6</t>
  </si>
  <si>
    <t>1.7</t>
  </si>
  <si>
    <t>1.8</t>
  </si>
  <si>
    <t>1.9</t>
  </si>
  <si>
    <t>Conselho Estadual de Recursos Hídricos</t>
  </si>
  <si>
    <t>DESCRIÇÃO DO NÍVEL</t>
  </si>
  <si>
    <t>Variáveis legais, institucionais e de articulação social</t>
  </si>
  <si>
    <t>Variáveis de planejamento</t>
  </si>
  <si>
    <t>2.1</t>
  </si>
  <si>
    <t>2.2</t>
  </si>
  <si>
    <t>2.3</t>
  </si>
  <si>
    <t>2.4</t>
  </si>
  <si>
    <t>2.5</t>
  </si>
  <si>
    <t>2.6</t>
  </si>
  <si>
    <t>2.7</t>
  </si>
  <si>
    <t>2.8</t>
  </si>
  <si>
    <t>Enquadramento</t>
  </si>
  <si>
    <t>Variáveis de informação e suporte</t>
  </si>
  <si>
    <t>3.1</t>
  </si>
  <si>
    <t>3.2</t>
  </si>
  <si>
    <t>3.3</t>
  </si>
  <si>
    <t>3.4</t>
  </si>
  <si>
    <t>3.5</t>
  </si>
  <si>
    <t>Variáveis operacionais</t>
  </si>
  <si>
    <t>4.1</t>
  </si>
  <si>
    <t>4.2</t>
  </si>
  <si>
    <t>4.3</t>
  </si>
  <si>
    <t>4.4</t>
  </si>
  <si>
    <t>4.5</t>
  </si>
  <si>
    <t>4.6</t>
  </si>
  <si>
    <t>4.7</t>
  </si>
  <si>
    <t>4.8</t>
  </si>
  <si>
    <t>Outorga</t>
  </si>
  <si>
    <t>Fiscalização</t>
  </si>
  <si>
    <t>Cobrança</t>
  </si>
  <si>
    <t>Sustentabilidade financeira</t>
  </si>
  <si>
    <t>Fundo Estadual de Recursos Hídricos</t>
  </si>
  <si>
    <t>DISTRITO FEDERAL</t>
  </si>
  <si>
    <t>TOTAIS</t>
  </si>
  <si>
    <t>DESCRIÇÃO DOS NÍVEIS DAS VARIÁVEIS</t>
  </si>
  <si>
    <t>VARIÁVEIS PARA ENQUADRAMENTO DOS ESTADOS NAS TIPOLOGIAS DO PROGESTÃO</t>
  </si>
  <si>
    <t>Organização institucional do modelo de gestão</t>
  </si>
  <si>
    <t>Organismo(s) Coordenador/Gestor</t>
  </si>
  <si>
    <t>Gestão de Processos</t>
  </si>
  <si>
    <t>Arcabouço Legal</t>
  </si>
  <si>
    <t>Comitês de Bacias e Organismos Colegiados</t>
  </si>
  <si>
    <t>Agências de Água e Entidades Delegatárias</t>
  </si>
  <si>
    <t>1.10</t>
  </si>
  <si>
    <t>Comunicação Social e Difusão</t>
  </si>
  <si>
    <t>Capacitação Setorial</t>
  </si>
  <si>
    <t>Articulação com setores usuários e transversais</t>
  </si>
  <si>
    <t>Balanço Hídrico</t>
  </si>
  <si>
    <t>Divisão Hidrográfica</t>
  </si>
  <si>
    <t>Não há um planejamento estratégico aprovado para orientar as ações da Administração Pública (Secretaria e/ou Organismo Gestor) na gestão de recursos hídricos.</t>
  </si>
  <si>
    <t>Há um planejamento estratégico aprovado para orientar as ações da Administração Pública (Secretaria e/ou Organismo Gestor) na gestão de recursos hídricos, mas ainda há necessidade de criar e/ou aprimorar os instrumentos e condições para sua efetiva implementação (indicadores, metas, monitoramento, agendas propositivas com os setores usuários e/ou transversais).</t>
  </si>
  <si>
    <t>Planejamento Estratégico Institucional</t>
  </si>
  <si>
    <t>Plano Estadual de Recursos Hídricos</t>
  </si>
  <si>
    <t>Planos de Bacias</t>
  </si>
  <si>
    <t>Estudos Especiais de Gestão</t>
  </si>
  <si>
    <t>Existem estudos especiais para alguns temas de interesse da gestão em nível estadual, mas estão desatualizados ou são ainda insuficientes para orientar as ações de gestão nos aspectos por ele abordados.</t>
  </si>
  <si>
    <t>Modelos e Sistemas de Suporte à Decisão</t>
  </si>
  <si>
    <t>Não existem sistemas e/ou modelos de suporte à decisão operacionais em âmbito estadual.</t>
  </si>
  <si>
    <t>Existem sistemas e/ou modelos de suporte à decisão operacionais em âmbito estadual, mas sua utilização é ainda relativamente limitada.</t>
  </si>
  <si>
    <t>Existem sistemas e/ou modelos de suporte à decisão operacionais em âmbito estadual, os quais estão devidamente integrados às rotinas operacionais e/ou aos processos gerenciais e finalísticos (planejamento, outorga, cobrança, etc.).</t>
  </si>
  <si>
    <t>Não existe uma área específica própria, responsável pelo processamento de dados georreferenciados e capaz de realizar análise do contexto geográfico para gestão de recursos hídricos.</t>
  </si>
  <si>
    <t>Existe uma área específica própria, responsável pelo processamento de dados georreferenciados e capaz de realizar análise do contexto geográfico para gestão de recursos hídricos, a qual dispõe de uma base digital em formato matricial da cartografia sistemática (escalas de 1:1.000.000 até 1:25.000) produzida pelo IBGE ou DSG.</t>
  </si>
  <si>
    <t>Além dos requisitos estabelecidos no Nível 2, dispõe ainda de uma base digital em formato vetorial para a gestão de recursos hídricos, proveniente da vetorização da cartografia sistemática (escalas de 1:1.000.000 até 1:25.000) produzida pelo IBGE ou DSG.</t>
  </si>
  <si>
    <t>Além dos requisitos estabelecidos no Nível 3, dispõe de acervo recente de mapas da cartografia sistemática e/ou imagens de sensores remotos aerotransportados ou orbitais (data de mapeamento ou de geração das imagens até dois anos* anteriores, inclusive), que permitem atualizar a geometria e os temas da base digital em formato vetorial do nível precedente, para gestão de recursos hídricos.</t>
  </si>
  <si>
    <t>Além dos requisitos estabelecidos no Nível 4, dispõe de acervo recente de mapas cadastrais e/ou imagens de alta resolução de sensores remotos aerotransportados ou orbitais (data de mapeamento ou de geração das imagens até dois anos* anteriores, inclusive), que permitem atualizar a geometria e os temas da base digital em formato vetorial do nível precedente, para gestão de recursos hídricos, em escalas maiores que 1:25.000.</t>
  </si>
  <si>
    <t>Cadastros de Usuários e Infraestrutura</t>
  </si>
  <si>
    <t>Existe cadastro de usuários (&lt; 20% do universo de usuários cadastrados), mas não existe cadastro de infraestrutura hídrica.</t>
  </si>
  <si>
    <t>Existe cadastro de usuários (&gt; 20% do universo de usuários cadastrados), mas não existe cadastro de infraestrutura hídrica.</t>
  </si>
  <si>
    <t>Existe cadastro de usuários (&gt; 20% do universo de usuários cadastrados), bem como cadastro de infraestrutura hídrica.</t>
  </si>
  <si>
    <t>Monitoramento Hidrometeorológico</t>
  </si>
  <si>
    <t>Não existem redes pluviométricas e fluviométricas operadas em âmbito estadual, próprias ou mistas (operadas em articulação com ANA/CPRM), a não ser aquelas operadas pelos setores usuários.</t>
  </si>
  <si>
    <t>Existem redes pluviométricas e/ou fluviométricas operadas em âmbito estadual, próprias ou mistas, mas não há um planejamento para implantação, ampliação e modernização dessas redes.</t>
  </si>
  <si>
    <t>Existem redes pluviométricas e fluviométricas operadas em âmbito estadual, próprias ou mistas, bem como um planejamento para implantação, ampliação e modernização dessas redes, mas a cobertura é inferior a 30% da rede planejada.</t>
  </si>
  <si>
    <t>Existem redes pluviométricas e fluviométricas operadas em âmbito estadual, próprias ou mistas, bem como um planejamento para implantação, ampliação e modernização dessas redes, e a cobertura é igual ou superior a 30% da rede planejada.</t>
  </si>
  <si>
    <t>Monitoramento de Qualidade de Água</t>
  </si>
  <si>
    <t>Existe uma rede de qualidade de água mantida em âmbito estadual com objetivo de avaliação de tendência, mas reponde por menos 15% dos pontos previstos na Rede Nacional de Qualidade de Águas em operação conforme diretrizes e procedimentos estabelecidos pelo Programa Nacional de Avaliação da Qualidade de Águas (PNQA) e os dados gerados disponibilizados ao SNIRH.</t>
  </si>
  <si>
    <t>Existe uma rede de qualidade de água mantida em âmbito estadual com objetivo de avaliação de tendência, com pelo menos 30% dos pontos previstos na Rede Nacional de Qualidade de Águas em operação conforme diretrizes e procedimentos estabelecidos pelo Programa Nacional de Avaliação da Qualidade de Águas (PNQA) e os dados gerados disponibilizados ao SNIRH.</t>
  </si>
  <si>
    <t>Existe uma rede de qualidade de água mantida em âmbito estadual com objetivo de avaliação de tendência, com pelo menos 50% dos pontos previstos na Rede Nacional de Qualidade de Águas em operação conforme diretrizes e procedimentos estabelecidos pelo Programa Nacional de Avaliação da Qualidade de Águas (PNQA) e os dados gerados disponibilizados ao SNIRH.</t>
  </si>
  <si>
    <t>Não existem informações sobre recursos hídricos organizadas e sistematizadas em bancos de dados, nem existe ferramental computacional que permita acessá-las e analisá-las em seu conjunto de forma a permitir sua utilização nos processos administrativos, gerenciais e de regulação do uso da água.</t>
  </si>
  <si>
    <t>Existem informações sobre recursos hídricos organizadas e sistematizadas em bancos de dados, mas não existe ferramental computacional que permita acessá-las e analisá-las em seu conjunto de forma a permitir sua utilização nos processos administrativos, gerenciais e de regulação do uso da água.</t>
  </si>
  <si>
    <t>Sistema de Informações</t>
  </si>
  <si>
    <t>3.6</t>
  </si>
  <si>
    <t>Pesquisa, Desenvolvimento e Inovação</t>
  </si>
  <si>
    <t>Não existe qualquer ação financiada e/ou promovida no âmbito do sistema estadual de gerenciamento de recursos hídricos, voltada à pesquisa científica e ao desenvolvimento tecnológico de seu interesse.</t>
  </si>
  <si>
    <t>Existem algumas ações financiadas e/ou promovidas no âmbito do sistema estadual de gerenciamento de recursos hídricos, voltadas à pesquisa científica e ao desenvolvimento tecnológico de seu interesse, mas essas são não fazem parte de um plano ou programa mais amplo e estruturado.</t>
  </si>
  <si>
    <t>Existem ações financiadas e/ou promovidas no âmbito do sistema estadual de gerenciamento de recursos hídricos, voltadas à pesquisa científica e ao desenvolvimento tecnológico de seu interesse, as quais fazem parte de um plano ou programa mais amplo e estruturado, mas os resultados ainda não são adequadamente apropriados para inovação e/ou capacitação.</t>
  </si>
  <si>
    <t>Existem ações financiadas e/ou promovidas no âmbito do sistema estadual de gerenciamento de recursos hídricos, voltadas à pesquisa científica e ao desenvolvimento tecnológico de seu interesse, as quais fazem parte de um plano ou programa mais amplo e estruturado, sendo os resultados devidamente apropriados para inovação e/ou capacitação.</t>
  </si>
  <si>
    <t>Não há ainda emissão de outorga de direito de recursos hídricos para captação de água ou para lançamento de efluentes.</t>
  </si>
  <si>
    <t>Há emissão de outorga de direito de recursos hídricos para captação de água, mas não para lançamento de efluentes.</t>
  </si>
  <si>
    <t>Há emissão de outorga de direito de recursos hídricos para captação de água, bem como para lançamento de efluentes, tendo sido outorgados até 15% do universo de usuários.</t>
  </si>
  <si>
    <t>Há emissão de outorga de direito de recursos hídricos para captação de água, bem como para lançamento de efluentes, tendo sido outorgados mais de 30% do universo de usuários.</t>
  </si>
  <si>
    <t>Há fiscalização dos usuários outorgados atreladas ao processo de regularização do uso da água (cadastramento, outorga), mas não há estrutura específica para desenvolvimento das ações de fiscalização.</t>
  </si>
  <si>
    <t>Há fiscalização dos usuários outorgados atreladas ao processo de regularização do uso da água (cadastramento, outorga), e estrutura específica para desenvolvimento das ações de fiscalização, mas essas decorrem basicamente em função de denúncias, não existindo ainda planejamento ou programação regular para fiscalização.</t>
  </si>
  <si>
    <t>Há fiscalização dos usuários outorgados atreladas ao processo de regularização do uso da água (cadastramento, outorga), estrutura específica e planejamento ou programação regular para desenvolvimento das ações de fiscalização.</t>
  </si>
  <si>
    <t>Não há qualquer tipo cobrança – nem por serviços de água bruta, nem pelo uso da água – e não há qualquer estudo ou regulamento sobre o tema em âmbito estadual.</t>
  </si>
  <si>
    <t>Não há qualquer tipo cobrança – nem por serviços de água bruta, nem pelo uso da água – mas já existem estudos ou regulamentos sobre o tema em âmbito estadual.</t>
  </si>
  <si>
    <t>Existe cobrança por serviços de água bruta e/ou pelo uso da água em âmbito estadual, mas os valores e mecanismos de cobrança utilizados ainda não estão atualizados ou não são adequados ao alcance dos objetivos do instrumento de gestão.</t>
  </si>
  <si>
    <t>Existe cobrança por serviços de água bruta e/ou pelo uso da água em âmbito estadual, e os valores e mecanismos de cobrança utilizados estão atualizados e são adequados ao alcance dos objetivos do instrumento de gestão.</t>
  </si>
  <si>
    <t>Sustentabilidade Financeira</t>
  </si>
  <si>
    <t>O sistema estadual de recursos hídricos não arrecada nada e depende integralmente do Tesouro do estado.</t>
  </si>
  <si>
    <t>O sistema estadual de recursos hídricos dispõe de fontes próprias de arrecadação (ex.: cobrança pelo uso da água, cobrança por serviços de água bruta, multas, taxas, emolumentos, etc.), mas essa arrecadação representa menos de 20% dos recursos financeiros necessários para garantir a sua sustentabilidade financeira.</t>
  </si>
  <si>
    <t>O sistema estadual de recursos hídricos dispõe de fontes próprias de arrecadação (ex.: cobrança pelo uso da água, cobrança por serviços de água bruta, multas, taxas, emolumentos, etc.), mas essa arrecadação representa mais de 20% dos recursos financeiros necessários para garantir a sua sustentabilidade financeira.</t>
  </si>
  <si>
    <t>O sistema estadual de recursos hídricos dispõe de fontes próprias de arrecadação (ex.: cobrança pelo uso da água, cobrança por serviços de água bruta, multas, taxas, emolumentos, etc.), mas essa arrecadação representa mais de 40% dos recursos financeiros necessários para garantir a sua sustentabilidade financeira.</t>
  </si>
  <si>
    <t>Infraestrutura Hídrica</t>
  </si>
  <si>
    <t>Toda a gestão de infraestrutura hídrica (planejamento de obras, administração, manutenção, operação) é exercida por outras áreas da Administração Pública, não existindo qualquer participação ou influência da área de recursos hídricos nessa gestão.</t>
  </si>
  <si>
    <t>A área de recursos hídricos tem alguma participação na gestão de infraestrutura hídrica (planejamento de obras, administração, manutenção, operação), mas ainda limitada aos aspectos regulatórios básicos (autorizações, outorgas, etc.).</t>
  </si>
  <si>
    <t>A área de recursos hídricos tem razoável participação e influência na gestão de infraestrutura hídrica (planejamento de obras, administração, manutenção, operação), não restrita apenas aos aspectos regulatórios básicos (autorizações, outorgas, etc.), sendo responsável pela definição de normas gerais, manuais, modos operacionais, modelos de execução de obras.</t>
  </si>
  <si>
    <t>Gestão e Controle de Eventos Críticos</t>
  </si>
  <si>
    <t>Não há qualquer infraestrutura e/ou procedimentos instituídos para monitoramento de eventos críticos.</t>
  </si>
  <si>
    <t>Há infraestrutura e procedimentos instituídos para monitoramento de eventos críticos, mas ainda não há planejamento e execução de ações de controle e mitigação dos efeitos de eventos hidrológicos extremos.</t>
  </si>
  <si>
    <t>Há infraestrutura e procedimentos instituídos para monitoramento de eventos críticos, bem como planejamento e execução de ações de controle e mitigação dos efeitos de eventos hidrológicos extremos, existindo contudo maior necessidade de maior articulação entre os atores e integração federativa para implementação dessas ações.</t>
  </si>
  <si>
    <t>Há infraestrutura e procedimentos instituídos para monitoramento de eventos críticos, bem como planejamento e execução de ações de controle e mitigação dos efeitos de eventos hidrológicos extremos, existindo adequada articulação entre os atores e integração federativa para implementação dessas ações.</t>
  </si>
  <si>
    <t>Programas Indutores</t>
  </si>
  <si>
    <t>Não existe qualquer tipo de programa ou projeto indutor para a gestão de recursos hídricos em nível estadual (ex. incentivos fiscais, pagamento por serviços ambientais, premiação de boas práticas, etc.).</t>
  </si>
  <si>
    <t>Existem alguns programas e/ou projetos indutores para a gestão de recursos hídricos em nível estadual (ex. incentivos fiscais, pagamento por serviços ambientais, premiação de boas práticas, etc.), mas estes dependem basicamente do apoio de setores usuários e da sociedade civil, existindo pouco ou nenhum suporte por parte da Administração Pública.</t>
  </si>
  <si>
    <t xml:space="preserve"> Existem alguns programas e/ou projetos indutores para a gestão de recursos hídricos em nível estadual (ex. incentivos fiscais, pagamento por serviços ambientais, premiação de boas práticas, etc.), os quais contam com a participação e apoio dos atores sociais e da Administração Pública.</t>
  </si>
  <si>
    <t>Base Cartográfica</t>
  </si>
  <si>
    <t>Alguns comitês estaduais já aprovaram seus planos de bacia.</t>
  </si>
  <si>
    <t>Boa parte dos comitês estaduais já aprovaram seus planos de bacia.</t>
  </si>
  <si>
    <t>Todos comitês estaduais já aprovaram seus planos de bacia.</t>
  </si>
  <si>
    <t>Não existem estudos especiais voltados ao sistema estadual (estudos acerca de temas e aspectos específicos de interesse para a gestão em nível estadual, adicionais ou complementares àqueles desenvolvidos no âmbito do Plano de Recursos Hídricos).</t>
  </si>
  <si>
    <t>Existem estudos especiais para alguns temas de interesse da gestão em nível estadual, e esses estudos estão atualizados e são suficientes para orientar as ações de gestão nos aspectos por ele abordados.</t>
  </si>
  <si>
    <t>Existem estudos especiais para diversos temas de interesse da gestão em nível estadual, e esses estudos estão atualizados e são suficientes para orientar as ações de gestão nos aspectos por ele abordados.</t>
  </si>
  <si>
    <t>Não existem planos de bacias aprovados por comitês estaduais.</t>
  </si>
  <si>
    <t>Existe Plano Estadual de Recursos Hídricos aprovado pelo Conselho Estadual e atualizado, e o mesmo está sendo devidamente apropriado pelos gestores públicos e/ou agentes setoriais.</t>
  </si>
  <si>
    <t>Existe Plano Estadual de Recursos Hídricos aprovado pelo Conselho Estadual e atualizado, bem como condições para sua efetiva implementação, mas o mesmo ainda não está sendo devidamente apropriado pelos gestores públicos e/ou agentes setoriais.</t>
  </si>
  <si>
    <t>Existe Plano Estadual de Recursos Hídricos aprovado pelo Conselho Estadual, mas ainda há necessidade de atualizações, revisões e/ou não existem instrumentos ou condições para sua implementação.</t>
  </si>
  <si>
    <t>Não existe Plano Estadual de Recursos Hídricos, mas existem alguns estudos que permitem algum nível de planejamento em âmbito estadual.</t>
  </si>
  <si>
    <t>Não existe Plano Estadual de Recursos Hídricos.</t>
  </si>
  <si>
    <t>Há um planejamento estratégico aprovado para orientar as ações da Administração Pública (Secretaria e/ou Organismo Gestor) na gestão de recursos hídricos, bem como os instrumentos e as condições necessárias para a sua efetiva implementação.</t>
  </si>
  <si>
    <t>Não tem nenhuma área da administração pública atuando na gestão de recursos hídricos ou esta área encontra-se completamente desestruturada.</t>
  </si>
  <si>
    <t>Tem alguma área da Administração Pública atuando na gestão de recursos hídricos, a qual encontra-se razoavelmente estruturada, sem conflitos com obras, gestão ambiental ou com os setores usuários.</t>
  </si>
  <si>
    <t>Tem uma área específica da Administração Pública para a gestão de recursos hídricos (Secretaria e Organismo Gestor), mas existem problemas de falta de articulação, incompatibilidades ou conflitos de competências com outras áreas (ex. obras, gestão ambiental).</t>
  </si>
  <si>
    <t>Tem uma área específica da Administração Pública para a gestão de recursos hídricos (Secretaria e Organismo Gestor), a qual encontra-se razoavelmente estruturada, e os problemas de falta de articulação, incompatibilidades ou conflitos de competências com outras áreas (ex. obras, gestão ambiental) não existem ou não são importantes.</t>
  </si>
  <si>
    <t>Os Organismos Coordenador e Gestor não existem ou correspondem a uma área ou departamento de alguma Secretaria.</t>
  </si>
  <si>
    <t>Os Organismos Coordenador e Gestor existem e são a mesma entidade, que ainda não está plenamente estruturada (faltam recursos materiais e humanos) e/ou operante (algumas atribuições institucionais ainda não são executadas).</t>
  </si>
  <si>
    <t>Os Organismos Coordenador e Gestor existem e são entidades diferentes, e uma delas ou ambas ainda não estão plenamente estruturadas e operantes.</t>
  </si>
  <si>
    <t>Os Organismos Coordenador e Gestor existem e são entidades diferentes, ambas plenamente estruturadas e operantes.</t>
  </si>
  <si>
    <t>O organismo gestor não dispõe de processos gerenciais e administrativos com fluxo e procedimentos bem estabelecidos (normas, manuais, rotinas operacionais) para a execução de suas atribuições institucionais.</t>
  </si>
  <si>
    <t>O organismo gestor dispõe de processos gerenciais e administrativos com fluxo e procedimentos bem estabelecidos (normas, manuais, rotinas operacionais) para a execução de algumas de suas atribuições institucionais.</t>
  </si>
  <si>
    <t>O organismo gestor dispõe de processos gerenciais e administrativos com fluxo e procedimentos bem estabelecidos (normas, manuais, rotinas operacionais) para a execução de todas as suas atribuições institucionais.</t>
  </si>
  <si>
    <t>Não existe política estadual de recursos hídricos estabelecida por Lei.</t>
  </si>
  <si>
    <t>Há um arcabouço básico (política estadual de recursos hídricos estabelecida por Lei), mas a maior parte dos dispositivos legais carecem de regulamentação e/ou atualização.</t>
  </si>
  <si>
    <t>Há um arcabouço básico (política estadual de recursos hídricos estabelecida por Lei), e a maior parte dos dispositivos legais encontram-se regulamentados e atualizados.</t>
  </si>
  <si>
    <t>Há um arcabouço completo, com política estadual de recursos hídricos estabelecida por Lei, bem como todos regulamentos e normativos complementares necessários.</t>
  </si>
  <si>
    <t>Não existe Conselho e tampouco existe previsão de existir um Conselho no arcabouço legal existente.</t>
  </si>
  <si>
    <t>Existe Conselho previsto em Lei, mas o mesmo ainda não foi constituído.</t>
  </si>
  <si>
    <t>Existe Conselho constituído, mas o mesmo ainda não é atuante e/ou funciona em condições precárias.</t>
  </si>
  <si>
    <t>Não existem Comitês estaduais de bacias instalados nem organismos colegiados de recursos hídricos (associações de usuários, associações de açudes).</t>
  </si>
  <si>
    <t>Existem Comitês estaduais e/ou organismos colegiados de recursos hídricos em algumas das bacias/áreas críticas (área de maior complexidade para a gestão, devido ao comprometimento hídrico, à existência de conflitos pelo uso da água e/ou aos aspectos de gestão da infraestrutura hídrica).</t>
  </si>
  <si>
    <t>Existem Comitês estaduais e/ou organismos colegiados de recursos hídricos na maioria das bacias/áreas críticas.</t>
  </si>
  <si>
    <t>Existem Comitês estaduais e/ou organismos colegiados de recursos hídricos em todas as bacias/áreas críticas.</t>
  </si>
  <si>
    <t>Não existe qualquer apoio ao funcionamento dos organismos colegiados e das secretarias executivas dos Comitês de Bacia Hidrográfica instalados.</t>
  </si>
  <si>
    <t>Há apoio ao funcionamento dos organismos colegiados e das secretarias executivas dos Comitês de Bacia Hidrográfica instalados, realizado exclusivamente pela Administração Pública.</t>
  </si>
  <si>
    <t>Há apoio ao funcionamento dos organismos colegiados e das secretarias executivas dos Comitês de Bacia Hidrográfica instalados, realizado pela Administração Pública e, em alguns casos, por entidades específicas que atuam como Agência de Água ou entidade delegatária de suas funções.</t>
  </si>
  <si>
    <t>Não há ou existem poucas ações de comunicação social e difusão de informações em temas afetos à gestão de recursos hídricos.</t>
  </si>
  <si>
    <t>Existem algumas ações de comunicação social e difusão de informações em temas afetos à gestão de recursos hídricos, mas falta base técnica profissional e/ou planejamento para essas ações.</t>
  </si>
  <si>
    <t>Existem diversas ações de comunicação social e difusão de informações em temas afetos à gestão de recursos hídricos, realizadas a partir de uma base técnica profissional e de um planejamento adequado.</t>
  </si>
  <si>
    <t>Não existe programa de capacitação em âmbito estadual para temas afetos à gestão de recursos hídricos, realizado de modo continuado e organizado.</t>
  </si>
  <si>
    <r>
      <t>Existe programa de capacitação em âmbito estadual para temas afetos à gestão de recursos hídricos, mas não é um programa devidamente formalizado, realizado de modo contínuo e baseado em estudos de determinação de demandas (</t>
    </r>
    <r>
      <rPr>
        <sz val="11"/>
        <rFont val="Calibri"/>
        <family val="2"/>
        <scheme val="minor"/>
      </rPr>
      <t>por exemplo, DNT).</t>
    </r>
  </si>
  <si>
    <r>
      <t>Existe programa de capacitação em âmbito estadual para temas afetos à gestão de recursos hídricos, devidamente formalizado, realizado de modo contínuo e baseado em estudos de determinação de demandas (</t>
    </r>
    <r>
      <rPr>
        <sz val="11"/>
        <rFont val="Calibri"/>
        <family val="2"/>
        <scheme val="minor"/>
      </rPr>
      <t>por exemplo, DNT).</t>
    </r>
  </si>
  <si>
    <t>Não há articulação do poder público com os setores usuários e transversais.</t>
  </si>
  <si>
    <t>Há alguma articulação do poder público com os setores usuários e transversais, mas restrita às atividades realizadas no âmbito do Conselho Estadual, dos Comitês e de outros organismos colegiados de recursos hídricos (associação de usuários, associações de açudes).</t>
  </si>
  <si>
    <t>Não há um conhecimento adequado das demandas e das disponibilidades hídricas sob domínio estadual (águas superficiais e subterrâneas).</t>
  </si>
  <si>
    <t>Há uma proposta de divisão hidrográfica, mas a mesma não é reconhecida ou confiável.</t>
  </si>
  <si>
    <t>Há uma divisão hidrográfica reconhecida, confiável e formalmente estabelecida (por Lei, por Decreto ou por Resolução do Conselho Estadual).</t>
  </si>
  <si>
    <t>Não existe rede de qualidade de água mantida em âmbito estadual com objetivo de avaliação de tendências, mas somente redes específicas operadas pelos setores usuários e empreendimentos licenciados (saneamento, indústria, energia e outros).</t>
  </si>
  <si>
    <t>Existem informações sobre recursos hídricos organizadas e sistematizadas em bancos de dados, bem como ferramental computacional que permita acessá-las e analisá-las em seu conjunto de forma a permitir sua utilização nos processos administrativos, gerenciais e de regulação do uso da água.</t>
  </si>
  <si>
    <t>Há emissão de outorga de direito de recursos hídricos para captação de água, bem como para lançamento de efluentes, tendo sido outorgados mais de 15% do universo de usuários.</t>
  </si>
  <si>
    <t>Não há qualquer tipo de fiscalização dos usuários outorgados.</t>
  </si>
  <si>
    <t>Há fiscalização dos usuários outorgados, mas a mesma decorre basicamente do processo de licenciamento ambiental ou de outras ações próprias do setor ambiental.</t>
  </si>
  <si>
    <t>Existe Fundo Estadual de Recursos Hídricos previsto em lei, mas o mesmo ainda não foi regulamentado.</t>
  </si>
  <si>
    <t>Não existe Fundo Estadual de Recursos Hídricos previsto em lei.</t>
  </si>
  <si>
    <t>Existe Fundo Estadual de Recursos Hídricos previsto em lei, já devidamente regulamentado, mas o mesmo ainda não está operacional.</t>
  </si>
  <si>
    <t>Existe Fundo Estadual de Recursos Hídricos previsto em lei, já devidamente regulamentado e operando regularmente, mas a aplicação dos seus recursos ainda não está devidamente articulada com os demais processos e instrumentos de gestão sob responsabilidade do sistema estadual de recursos hídricos.</t>
  </si>
  <si>
    <t>Existe Fundo Estadual de Recursos Hídricos previsto em lei, já devidamente regulamentado, operando regularmente, e a aplicação dos seus recursos está devidamente articulada com os demais processos e instrumentos de gestão sob responsabilidade do sistema estadual de recursos hídricos.</t>
  </si>
  <si>
    <t>META</t>
  </si>
  <si>
    <t>QUADRO COMPARATIVO</t>
  </si>
  <si>
    <t>C</t>
  </si>
  <si>
    <t>TIPOLOGIA:</t>
  </si>
  <si>
    <t>Não existem corpos hídricos ou hidrogeológicos enquadrados nos termos das Resoluções CONAMA nº 357/2005 e nº 396/2008, mas existem alguns estudos ou propostas para enquadramento das águas subterrâneas e superficiais de domínio estadual.</t>
  </si>
  <si>
    <t>Não existem corpos hídricos ou hidrogeológicos enquadrados nos termos das Resoluções CONAMA nº 357/2005 e nº 396/2008, nem estudos ou propostas para enquadramento das águas subterrâneas e superficiais de domínio estadual.</t>
  </si>
  <si>
    <t>Existem alguns corpos hídricos e hidrogeológicos enquadrados respectivamente nos termos das Resoluções CONAMA nº 357/2005 e nº 396/2008.</t>
  </si>
  <si>
    <t>Maioria dos corpos hídricos e hidrogeológicos já foram enquadrados respectivamente nos termos das Resoluções CONAMA nº 357/2005 e nº 396/2008.</t>
  </si>
  <si>
    <t>DESCRIÇÃO DO NÍVEL DA VARIÁVEL</t>
  </si>
  <si>
    <t>Há um conhecimento adequado das demandas e das disponibilidades hídricas sob domínio estadual (águas superficiais e subterrâneas) em algumas áreas, por meio de estudos específicos ou planos de recursos hídricos.</t>
  </si>
  <si>
    <t>Há um conhecimento adequado das demandas e das disponibilidades hídricas sob domínio estadual (águas superficiais e subterrâneas) em todo o território, por meio de estudos específicos ou planos de recursos hídricos.</t>
  </si>
  <si>
    <t>Os Organismos Coordenador e Gestor existem e são a mesma entidade, que está plenamente estruturada (dispõe dos recursos materiais e humanos necessários) e operante (todas atribuições institucionais são executadas satisfatoriamente).</t>
  </si>
  <si>
    <t>Tem alguma área da Administração Pública atuando na gestão de recursos hídricos, mas esta área ainda não está completamente estruturada e/ou existe algum tipo de conflito com obras, gestão ambiental ou com os setores usuários.</t>
  </si>
  <si>
    <t>Existe Conselho constituído e atuante na gestão das águas (diversas resoluções, moções e outras decisões tomadas) e funcionando em condições adequadas (reuniões periódicas, comparecimento satisfatório dos seus membros).</t>
  </si>
  <si>
    <t>Há apoio ao funcionamento dos organismos colegiados e das secretarias executivas dos Comitês de Bacia Hidrográfica instalados, realizado exclusivamente por entidades expecíficas que atuam como Agência de Água ou entidade delegatária de suas funções.</t>
  </si>
  <si>
    <t>Há uma adequada articulação do poder público com os setores usuários e transversais, não restrita às atividades realizadas no âmbito do Conselho Estadual, dos Comitês e de outros organismos colegiados de recursos hídricos (associações de usuários, associações de açudes).</t>
  </si>
  <si>
    <t>Há uma proposta de divisão hidrográfica reconhecida e confiável, mas não formalmente estabelecida (por Lei, por Decreto ou por Resolução do Conselho Estadual).</t>
  </si>
  <si>
    <t>Não existe cadastro de usuários.</t>
  </si>
  <si>
    <t>D</t>
  </si>
  <si>
    <t>NÍVEL MÍNIMO TIPOLOGIA</t>
  </si>
  <si>
    <t>LEGENDA</t>
  </si>
  <si>
    <t>Variável de avaliação e cumprimento obrigatórios para a tipologia C</t>
  </si>
  <si>
    <t>Variável de avaliação obrigatória para a tipologia C</t>
  </si>
  <si>
    <t>Variável de avaliação facultativa para a tipologia C</t>
  </si>
  <si>
    <t>Organização Institucional do Modelo de Gestão</t>
  </si>
  <si>
    <t>TEM DESAFIO?</t>
  </si>
  <si>
    <t>NÃO</t>
  </si>
  <si>
    <t>SIM</t>
  </si>
  <si>
    <t xml:space="preserve">NÍVEL </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</si>
</sst>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sz val="11"/>
      <name val="Calibri"/>
      <family val="2"/>
      <scheme val="minor"/>
    </font>
    <font>
      <b/>
      <sz val="12"/>
      <color theme="1"/>
      <name val="Calibri"/>
      <family val="2"/>
      <scheme val="minor"/>
    </font>
    <font>
      <b/>
      <u/>
      <sz val="11"/>
      <color theme="1"/>
      <name val="Calibri"/>
      <family val="2"/>
      <scheme val="minor"/>
    </font>
    <font>
      <b/>
      <u/>
      <sz val="12"/>
      <color theme="1"/>
      <name val="Calibri"/>
      <family val="2"/>
      <scheme val="minor"/>
    </font>
    <font>
      <sz val="12"/>
      <color theme="1"/>
      <name val="Calibri"/>
      <family val="2"/>
      <scheme val="minor"/>
    </font>
    <font>
      <b/>
      <u/>
      <sz val="14"/>
      <color theme="1"/>
      <name val="Calibri"/>
      <family val="2"/>
      <scheme val="minor"/>
    </font>
    <font>
      <sz val="12"/>
      <color rgb="FFFF0000"/>
      <name val="Calibri"/>
      <family val="2"/>
      <scheme val="minor"/>
    </font>
  </fonts>
  <fills count="7">
    <fill>
      <patternFill patternType="none"/>
    </fill>
    <fill>
      <patternFill patternType="gray125"/>
    </fill>
    <fill>
      <patternFill patternType="solid">
        <fgColor rgb="FFFFC000"/>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0070C0"/>
        <bgColor indexed="64"/>
      </patternFill>
    </fill>
  </fills>
  <borders count="32">
    <border>
      <left/>
      <right/>
      <top/>
      <bottom/>
      <diagonal/>
    </border>
    <border>
      <left style="thin">
        <color theme="0"/>
      </left>
      <right style="thin">
        <color theme="0"/>
      </right>
      <top style="thin">
        <color theme="0"/>
      </top>
      <bottom style="thin">
        <color theme="0"/>
      </bottom>
      <diagonal/>
    </border>
    <border>
      <left/>
      <right/>
      <top/>
      <bottom style="double">
        <color indexed="64"/>
      </bottom>
      <diagonal/>
    </border>
    <border>
      <left style="thin">
        <color theme="0"/>
      </left>
      <right style="thin">
        <color theme="0"/>
      </right>
      <top/>
      <bottom style="thin">
        <color theme="0"/>
      </bottom>
      <diagonal/>
    </border>
    <border>
      <left/>
      <right/>
      <top style="double">
        <color indexed="64"/>
      </top>
      <bottom style="double">
        <color indexed="64"/>
      </bottom>
      <diagonal/>
    </border>
    <border>
      <left style="thin">
        <color theme="0"/>
      </left>
      <right style="thin">
        <color theme="0"/>
      </right>
      <top/>
      <bottom style="double">
        <color indexed="64"/>
      </bottom>
      <diagonal/>
    </border>
    <border>
      <left/>
      <right/>
      <top style="thin">
        <color theme="0"/>
      </top>
      <bottom style="thin">
        <color theme="0"/>
      </bottom>
      <diagonal/>
    </border>
    <border>
      <left/>
      <right/>
      <top style="thin">
        <color theme="0"/>
      </top>
      <bottom/>
      <diagonal/>
    </border>
    <border>
      <left/>
      <right/>
      <top style="double">
        <color indexed="64"/>
      </top>
      <bottom/>
      <diagonal/>
    </border>
    <border>
      <left/>
      <right style="thin">
        <color theme="0"/>
      </right>
      <top style="double">
        <color indexed="64"/>
      </top>
      <bottom/>
      <diagonal/>
    </border>
    <border>
      <left/>
      <right style="thin">
        <color theme="0"/>
      </right>
      <top/>
      <bottom/>
      <diagonal/>
    </border>
    <border>
      <left style="thin">
        <color theme="0"/>
      </left>
      <right style="thin">
        <color theme="0"/>
      </right>
      <top style="thin">
        <color theme="0"/>
      </top>
      <bottom/>
      <diagonal/>
    </border>
    <border>
      <left/>
      <right/>
      <top/>
      <bottom style="thin">
        <color theme="0"/>
      </bottom>
      <diagonal/>
    </border>
    <border>
      <left style="medium">
        <color indexed="64"/>
      </left>
      <right style="medium">
        <color indexed="64"/>
      </right>
      <top style="medium">
        <color indexed="64"/>
      </top>
      <bottom style="medium">
        <color indexed="64"/>
      </bottom>
      <diagonal/>
    </border>
    <border>
      <left style="thin">
        <color theme="0"/>
      </left>
      <right style="thin">
        <color theme="0"/>
      </right>
      <top style="double">
        <color indexed="64"/>
      </top>
      <bottom style="thin">
        <color theme="0"/>
      </bottom>
      <diagonal/>
    </border>
    <border>
      <left/>
      <right/>
      <top/>
      <bottom style="thin">
        <color indexed="64"/>
      </bottom>
      <diagonal/>
    </border>
    <border>
      <left/>
      <right style="thin">
        <color theme="0"/>
      </right>
      <top/>
      <bottom style="thin">
        <color indexed="64"/>
      </bottom>
      <diagonal/>
    </border>
    <border>
      <left style="thin">
        <color theme="0"/>
      </left>
      <right style="thin">
        <color theme="0"/>
      </right>
      <top/>
      <bottom style="thin">
        <color indexed="64"/>
      </bottom>
      <diagonal/>
    </border>
    <border>
      <left/>
      <right/>
      <top style="thin">
        <color indexed="64"/>
      </top>
      <bottom/>
      <diagonal/>
    </border>
    <border>
      <left/>
      <right style="thin">
        <color theme="0"/>
      </right>
      <top style="thin">
        <color indexed="64"/>
      </top>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theme="0"/>
      </top>
      <bottom style="thin">
        <color indexed="64"/>
      </bottom>
      <diagonal/>
    </border>
    <border>
      <left/>
      <right/>
      <top style="thin">
        <color theme="0"/>
      </top>
      <bottom style="thin">
        <color indexed="64"/>
      </bottom>
      <diagonal/>
    </border>
    <border>
      <left/>
      <right/>
      <top style="thin">
        <color indexed="64"/>
      </top>
      <bottom style="thin">
        <color theme="0"/>
      </bottom>
      <diagonal/>
    </border>
    <border>
      <left/>
      <right/>
      <top style="double">
        <color indexed="64"/>
      </top>
      <bottom style="thin">
        <color theme="0"/>
      </bottom>
      <diagonal/>
    </border>
    <border>
      <left/>
      <right/>
      <top style="thin">
        <color indexed="64"/>
      </top>
      <bottom style="thin">
        <color indexed="64"/>
      </bottom>
      <diagonal/>
    </border>
    <border>
      <left style="thin">
        <color theme="0"/>
      </left>
      <right style="thin">
        <color theme="0"/>
      </right>
      <top style="thin">
        <color indexed="64"/>
      </top>
      <bottom style="thin">
        <color indexed="64"/>
      </bottom>
      <diagonal/>
    </border>
    <border>
      <left/>
      <right/>
      <top style="thin">
        <color indexed="64"/>
      </top>
      <bottom style="double">
        <color indexed="64"/>
      </bottom>
      <diagonal/>
    </border>
    <border>
      <left/>
      <right style="thin">
        <color theme="0"/>
      </right>
      <top style="thin">
        <color indexed="64"/>
      </top>
      <bottom style="double">
        <color indexed="64"/>
      </bottom>
      <diagonal/>
    </border>
    <border>
      <left style="thin">
        <color theme="0"/>
      </left>
      <right style="thin">
        <color theme="0"/>
      </right>
      <top style="thin">
        <color indexed="64"/>
      </top>
      <bottom style="double">
        <color indexed="64"/>
      </bottom>
      <diagonal/>
    </border>
    <border>
      <left/>
      <right/>
      <top style="double">
        <color indexed="64"/>
      </top>
      <bottom style="thin">
        <color indexed="64"/>
      </bottom>
      <diagonal/>
    </border>
    <border>
      <left style="thin">
        <color theme="0"/>
      </left>
      <right style="thin">
        <color theme="0"/>
      </right>
      <top style="double">
        <color indexed="64"/>
      </top>
      <bottom style="thin">
        <color indexed="64"/>
      </bottom>
      <diagonal/>
    </border>
  </borders>
  <cellStyleXfs count="1">
    <xf numFmtId="0" fontId="0" fillId="0" borderId="0"/>
  </cellStyleXfs>
  <cellXfs count="198">
    <xf numFmtId="0" fontId="0" fillId="0" borderId="0" xfId="0"/>
    <xf numFmtId="0" fontId="1" fillId="0" borderId="0" xfId="0" applyFont="1"/>
    <xf numFmtId="0" fontId="0" fillId="2" borderId="1" xfId="0" applyFill="1" applyBorder="1" applyAlignment="1">
      <alignment horizontal="center" vertical="center"/>
    </xf>
    <xf numFmtId="0" fontId="0" fillId="4" borderId="1" xfId="0" applyFill="1" applyBorder="1" applyAlignment="1">
      <alignment horizontal="center" vertical="center"/>
    </xf>
    <xf numFmtId="0" fontId="0" fillId="5" borderId="1" xfId="0" applyFill="1" applyBorder="1" applyAlignment="1">
      <alignment horizontal="center" vertical="center"/>
    </xf>
    <xf numFmtId="0" fontId="0" fillId="6" borderId="1" xfId="0" applyFill="1" applyBorder="1" applyAlignment="1">
      <alignment horizontal="center" vertical="center"/>
    </xf>
    <xf numFmtId="0" fontId="0" fillId="5" borderId="3" xfId="0" applyFill="1" applyBorder="1" applyAlignment="1">
      <alignment horizontal="center" vertical="center"/>
    </xf>
    <xf numFmtId="0" fontId="0" fillId="3" borderId="3" xfId="0" applyFill="1" applyBorder="1" applyAlignment="1">
      <alignment horizontal="center" vertical="center"/>
    </xf>
    <xf numFmtId="0" fontId="0" fillId="2" borderId="3" xfId="0" applyFill="1" applyBorder="1" applyAlignment="1">
      <alignment horizontal="center" vertical="center"/>
    </xf>
    <xf numFmtId="0" fontId="0" fillId="4" borderId="3" xfId="0" applyFill="1" applyBorder="1" applyAlignment="1">
      <alignment horizontal="center" vertical="center"/>
    </xf>
    <xf numFmtId="0" fontId="0" fillId="0" borderId="4" xfId="0" applyBorder="1"/>
    <xf numFmtId="0" fontId="0" fillId="4" borderId="6" xfId="0" applyFill="1" applyBorder="1" applyAlignment="1">
      <alignment horizontal="center" vertical="center"/>
    </xf>
    <xf numFmtId="0" fontId="3" fillId="0" borderId="0" xfId="0" applyFont="1" applyAlignment="1">
      <alignment horizontal="center"/>
    </xf>
    <xf numFmtId="0" fontId="1" fillId="0" borderId="2" xfId="0" applyFont="1" applyBorder="1" applyAlignment="1">
      <alignment horizontal="center"/>
    </xf>
    <xf numFmtId="0" fontId="0" fillId="5" borderId="6" xfId="0" applyFill="1" applyBorder="1" applyAlignment="1">
      <alignment horizontal="center" vertical="center"/>
    </xf>
    <xf numFmtId="0" fontId="4" fillId="4" borderId="1" xfId="0" applyFont="1" applyFill="1" applyBorder="1" applyAlignment="1">
      <alignment horizontal="center" vertical="center"/>
    </xf>
    <xf numFmtId="0" fontId="0" fillId="4" borderId="11" xfId="0" applyFill="1" applyBorder="1" applyAlignment="1">
      <alignment horizontal="center" vertical="center"/>
    </xf>
    <xf numFmtId="0" fontId="0" fillId="6" borderId="2" xfId="0" applyFill="1" applyBorder="1" applyAlignment="1">
      <alignment horizontal="center" vertical="center"/>
    </xf>
    <xf numFmtId="0" fontId="0" fillId="4" borderId="0" xfId="0" applyFill="1" applyBorder="1" applyAlignment="1">
      <alignment horizontal="center" vertical="center"/>
    </xf>
    <xf numFmtId="0" fontId="0" fillId="6" borderId="6" xfId="0" applyFill="1" applyBorder="1" applyAlignment="1">
      <alignment horizontal="center" vertical="center"/>
    </xf>
    <xf numFmtId="0" fontId="0" fillId="2" borderId="6" xfId="0" applyFill="1" applyBorder="1" applyAlignment="1">
      <alignment horizontal="center" vertical="center"/>
    </xf>
    <xf numFmtId="0" fontId="0" fillId="4" borderId="7" xfId="0" applyFill="1" applyBorder="1" applyAlignment="1">
      <alignment horizontal="center" vertical="center"/>
    </xf>
    <xf numFmtId="0" fontId="1" fillId="0" borderId="4" xfId="0" applyFont="1" applyBorder="1" applyAlignment="1">
      <alignment horizontal="center"/>
    </xf>
    <xf numFmtId="0" fontId="2" fillId="0" borderId="0" xfId="0" applyFont="1"/>
    <xf numFmtId="0" fontId="2" fillId="0" borderId="13" xfId="0" applyFont="1" applyBorder="1" applyAlignment="1" applyProtection="1">
      <alignment horizontal="center" vertical="center"/>
    </xf>
    <xf numFmtId="0" fontId="0" fillId="0" borderId="0" xfId="0" applyAlignment="1" applyProtection="1">
      <alignment horizontal="center" vertical="center"/>
    </xf>
    <xf numFmtId="0" fontId="0" fillId="0" borderId="0" xfId="0" applyProtection="1"/>
    <xf numFmtId="0" fontId="3" fillId="0" borderId="0" xfId="0" applyFont="1" applyAlignment="1" applyProtection="1">
      <alignment horizontal="center" vertical="center"/>
    </xf>
    <xf numFmtId="0" fontId="3" fillId="0" borderId="0" xfId="0" applyFont="1" applyFill="1" applyAlignment="1" applyProtection="1">
      <alignment horizontal="center" vertical="center"/>
    </xf>
    <xf numFmtId="0" fontId="1" fillId="0" borderId="0" xfId="0" applyFont="1" applyProtection="1"/>
    <xf numFmtId="0" fontId="2" fillId="0" borderId="0" xfId="0" applyFont="1" applyProtection="1"/>
    <xf numFmtId="0" fontId="0" fillId="0" borderId="0" xfId="0" applyFill="1" applyProtection="1"/>
    <xf numFmtId="0" fontId="5" fillId="0" borderId="2" xfId="0" applyFont="1" applyBorder="1" applyAlignment="1" applyProtection="1">
      <alignment horizontal="center"/>
    </xf>
    <xf numFmtId="0" fontId="5" fillId="0" borderId="2" xfId="0" applyFont="1" applyFill="1" applyBorder="1" applyAlignment="1" applyProtection="1">
      <alignment horizontal="center"/>
    </xf>
    <xf numFmtId="0" fontId="5" fillId="0" borderId="0" xfId="0" applyFont="1" applyProtection="1"/>
    <xf numFmtId="0" fontId="5" fillId="0" borderId="2" xfId="0" applyFont="1" applyBorder="1" applyAlignment="1" applyProtection="1">
      <alignment horizontal="center" vertical="center"/>
    </xf>
    <xf numFmtId="0" fontId="8" fillId="0" borderId="5" xfId="0" applyFont="1" applyFill="1" applyBorder="1" applyAlignment="1" applyProtection="1">
      <alignment horizontal="center" vertical="center"/>
    </xf>
    <xf numFmtId="0" fontId="8" fillId="0" borderId="2" xfId="0" applyFont="1" applyBorder="1" applyProtection="1"/>
    <xf numFmtId="0" fontId="8" fillId="0" borderId="4" xfId="0" applyFont="1" applyBorder="1" applyProtection="1"/>
    <xf numFmtId="0" fontId="5" fillId="0" borderId="4" xfId="0" applyFont="1" applyBorder="1" applyAlignment="1" applyProtection="1">
      <alignment horizontal="center" vertical="center"/>
    </xf>
    <xf numFmtId="0" fontId="5" fillId="0" borderId="4" xfId="0" applyFont="1" applyFill="1" applyBorder="1" applyAlignment="1" applyProtection="1">
      <alignment horizontal="center" vertical="center"/>
    </xf>
    <xf numFmtId="0" fontId="8" fillId="3" borderId="5" xfId="0" applyFont="1" applyFill="1" applyBorder="1" applyAlignment="1" applyProtection="1">
      <alignment horizontal="center" vertical="center"/>
    </xf>
    <xf numFmtId="0" fontId="8" fillId="4" borderId="5" xfId="0" applyFont="1" applyFill="1" applyBorder="1" applyAlignment="1" applyProtection="1">
      <alignment horizontal="center" vertical="center"/>
    </xf>
    <xf numFmtId="0" fontId="8" fillId="6" borderId="5" xfId="0" applyFont="1" applyFill="1" applyBorder="1" applyAlignment="1" applyProtection="1">
      <alignment horizontal="center" vertical="center"/>
    </xf>
    <xf numFmtId="0" fontId="8" fillId="5" borderId="5" xfId="0" applyFont="1" applyFill="1" applyBorder="1" applyAlignment="1" applyProtection="1">
      <alignment horizontal="center" vertical="center"/>
    </xf>
    <xf numFmtId="0" fontId="0" fillId="0" borderId="0" xfId="0" applyAlignment="1">
      <alignment vertical="center" wrapText="1"/>
    </xf>
    <xf numFmtId="0" fontId="0" fillId="0" borderId="4" xfId="0" applyBorder="1" applyAlignment="1">
      <alignment vertical="center"/>
    </xf>
    <xf numFmtId="0" fontId="1" fillId="0" borderId="4" xfId="0" applyFont="1" applyBorder="1" applyAlignment="1">
      <alignment horizontal="center" vertical="center"/>
    </xf>
    <xf numFmtId="0" fontId="0" fillId="3" borderId="14" xfId="0" applyFill="1" applyBorder="1" applyAlignment="1">
      <alignment horizontal="center" vertical="center"/>
    </xf>
    <xf numFmtId="0" fontId="0" fillId="0" borderId="8" xfId="0" applyBorder="1" applyAlignment="1">
      <alignment vertical="center" wrapText="1"/>
    </xf>
    <xf numFmtId="0" fontId="0" fillId="0" borderId="0" xfId="0" applyBorder="1" applyAlignment="1">
      <alignment vertical="center" wrapText="1"/>
    </xf>
    <xf numFmtId="0" fontId="0" fillId="6" borderId="17" xfId="0" applyFill="1" applyBorder="1" applyAlignment="1">
      <alignment horizontal="center" vertical="center"/>
    </xf>
    <xf numFmtId="0" fontId="0" fillId="0" borderId="15" xfId="0" applyBorder="1" applyAlignment="1">
      <alignment vertical="center" wrapText="1"/>
    </xf>
    <xf numFmtId="0" fontId="0" fillId="3" borderId="20" xfId="0" applyFill="1" applyBorder="1" applyAlignment="1">
      <alignment horizontal="center" vertical="center"/>
    </xf>
    <xf numFmtId="0" fontId="0" fillId="0" borderId="18" xfId="0" applyBorder="1" applyAlignment="1">
      <alignment vertical="center" wrapText="1"/>
    </xf>
    <xf numFmtId="0" fontId="0" fillId="6" borderId="21" xfId="0" applyFill="1" applyBorder="1" applyAlignment="1">
      <alignment horizontal="center" vertical="center"/>
    </xf>
    <xf numFmtId="0" fontId="0" fillId="3" borderId="12" xfId="0" applyFill="1" applyBorder="1" applyAlignment="1">
      <alignment horizontal="center" vertical="center"/>
    </xf>
    <xf numFmtId="0" fontId="0" fillId="3" borderId="18" xfId="0" applyFill="1" applyBorder="1" applyAlignment="1">
      <alignment horizontal="center" vertical="center"/>
    </xf>
    <xf numFmtId="0" fontId="0" fillId="6" borderId="22" xfId="0" applyFill="1" applyBorder="1" applyAlignment="1">
      <alignment horizontal="center" vertical="center"/>
    </xf>
    <xf numFmtId="0" fontId="0" fillId="3" borderId="23" xfId="0" applyFill="1" applyBorder="1" applyAlignment="1">
      <alignment horizontal="center" vertical="center"/>
    </xf>
    <xf numFmtId="0" fontId="0" fillId="0" borderId="18" xfId="0" applyBorder="1" applyAlignment="1">
      <alignment vertical="center"/>
    </xf>
    <xf numFmtId="0" fontId="0" fillId="0" borderId="0" xfId="0" applyBorder="1" applyAlignment="1">
      <alignment vertical="center"/>
    </xf>
    <xf numFmtId="0" fontId="0" fillId="0" borderId="15" xfId="0" applyBorder="1" applyAlignment="1">
      <alignment vertical="center"/>
    </xf>
    <xf numFmtId="0" fontId="0" fillId="3" borderId="24" xfId="0" applyFill="1" applyBorder="1" applyAlignment="1">
      <alignment horizontal="center" vertical="center"/>
    </xf>
    <xf numFmtId="0" fontId="0" fillId="0" borderId="8" xfId="0" applyBorder="1" applyAlignment="1">
      <alignment vertical="center"/>
    </xf>
    <xf numFmtId="0" fontId="1" fillId="0" borderId="8" xfId="0" applyFont="1" applyBorder="1" applyAlignment="1">
      <alignment horizontal="center" vertical="center"/>
    </xf>
    <xf numFmtId="0" fontId="3" fillId="0" borderId="0" xfId="0" applyFont="1"/>
    <xf numFmtId="0" fontId="9" fillId="0" borderId="0" xfId="0" applyFont="1"/>
    <xf numFmtId="0" fontId="5" fillId="0" borderId="2" xfId="0" applyFont="1" applyFill="1" applyBorder="1" applyAlignment="1" applyProtection="1">
      <alignment vertical="center" wrapText="1"/>
    </xf>
    <xf numFmtId="0" fontId="5" fillId="0" borderId="2" xfId="0" applyFont="1" applyBorder="1" applyAlignment="1" applyProtection="1">
      <alignment vertical="center" wrapText="1"/>
    </xf>
    <xf numFmtId="0" fontId="7" fillId="0" borderId="15" xfId="0" applyFont="1" applyBorder="1" applyAlignment="1" applyProtection="1">
      <alignment horizontal="center" vertical="center"/>
    </xf>
    <xf numFmtId="0" fontId="7" fillId="0" borderId="15" xfId="0" applyFont="1" applyBorder="1" applyAlignment="1" applyProtection="1">
      <alignment vertical="center" wrapText="1"/>
    </xf>
    <xf numFmtId="0" fontId="8" fillId="5" borderId="17" xfId="0" applyFont="1" applyFill="1" applyBorder="1" applyAlignment="1" applyProtection="1">
      <alignment horizontal="center" vertical="center"/>
    </xf>
    <xf numFmtId="0" fontId="8" fillId="0" borderId="17" xfId="0" applyFont="1" applyFill="1" applyBorder="1" applyAlignment="1" applyProtection="1">
      <alignment horizontal="center" vertical="center"/>
    </xf>
    <xf numFmtId="0" fontId="8" fillId="3" borderId="21" xfId="0" applyFont="1" applyFill="1" applyBorder="1" applyAlignment="1" applyProtection="1">
      <alignment horizontal="center" vertical="center"/>
    </xf>
    <xf numFmtId="0" fontId="8" fillId="2" borderId="21" xfId="0" applyFont="1" applyFill="1" applyBorder="1" applyAlignment="1" applyProtection="1">
      <alignment horizontal="center" vertical="center"/>
    </xf>
    <xf numFmtId="0" fontId="8" fillId="4" borderId="21" xfId="0" applyFont="1" applyFill="1" applyBorder="1" applyAlignment="1" applyProtection="1">
      <alignment horizontal="center" vertical="center"/>
    </xf>
    <xf numFmtId="0" fontId="8" fillId="5" borderId="21" xfId="0" applyFont="1" applyFill="1" applyBorder="1" applyAlignment="1" applyProtection="1">
      <alignment horizontal="center" vertical="center"/>
    </xf>
    <xf numFmtId="0" fontId="8" fillId="6" borderId="21" xfId="0" applyFont="1" applyFill="1" applyBorder="1" applyAlignment="1" applyProtection="1">
      <alignment horizontal="center" vertical="center"/>
    </xf>
    <xf numFmtId="0" fontId="8" fillId="0" borderId="15" xfId="0" applyFont="1" applyBorder="1" applyProtection="1"/>
    <xf numFmtId="0" fontId="8" fillId="0" borderId="15" xfId="0" applyFont="1" applyBorder="1" applyAlignment="1" applyProtection="1">
      <alignment horizontal="center" vertical="center"/>
      <protection locked="0"/>
    </xf>
    <xf numFmtId="0" fontId="8" fillId="0" borderId="15" xfId="0" applyFont="1" applyBorder="1" applyAlignment="1" applyProtection="1">
      <alignment vertical="center" wrapText="1"/>
    </xf>
    <xf numFmtId="0" fontId="7" fillId="0" borderId="25" xfId="0" applyFont="1" applyBorder="1" applyAlignment="1" applyProtection="1">
      <alignment horizontal="center" vertical="center"/>
    </xf>
    <xf numFmtId="0" fontId="7" fillId="0" borderId="25" xfId="0" applyFont="1" applyBorder="1" applyAlignment="1" applyProtection="1">
      <alignment vertical="center" wrapText="1"/>
    </xf>
    <xf numFmtId="0" fontId="8" fillId="5" borderId="26" xfId="0" applyFont="1" applyFill="1" applyBorder="1" applyAlignment="1" applyProtection="1">
      <alignment horizontal="center" vertical="center"/>
    </xf>
    <xf numFmtId="0" fontId="8" fillId="0" borderId="26"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2" borderId="26" xfId="0" applyFont="1" applyFill="1" applyBorder="1" applyAlignment="1" applyProtection="1">
      <alignment horizontal="center" vertical="center"/>
    </xf>
    <xf numFmtId="0" fontId="8" fillId="4" borderId="26" xfId="0" applyFont="1" applyFill="1" applyBorder="1" applyAlignment="1" applyProtection="1">
      <alignment horizontal="center" vertical="center"/>
    </xf>
    <xf numFmtId="0" fontId="8" fillId="6" borderId="26" xfId="0" applyFont="1" applyFill="1" applyBorder="1" applyAlignment="1" applyProtection="1">
      <alignment horizontal="center" vertical="center"/>
    </xf>
    <xf numFmtId="0" fontId="8" fillId="0" borderId="25" xfId="0" applyFont="1" applyBorder="1" applyProtection="1"/>
    <xf numFmtId="0" fontId="8" fillId="0" borderId="25" xfId="0" applyFont="1" applyBorder="1" applyAlignment="1" applyProtection="1">
      <alignment horizontal="center" vertical="center"/>
      <protection locked="0"/>
    </xf>
    <xf numFmtId="0" fontId="8" fillId="0" borderId="25" xfId="0" applyFont="1" applyBorder="1" applyAlignment="1" applyProtection="1">
      <alignment vertical="center" wrapText="1"/>
    </xf>
    <xf numFmtId="0" fontId="5" fillId="0" borderId="2" xfId="0" applyFont="1" applyBorder="1" applyAlignment="1" applyProtection="1">
      <alignment horizontal="center" wrapText="1"/>
    </xf>
    <xf numFmtId="0" fontId="5" fillId="0" borderId="2" xfId="0" applyFont="1" applyBorder="1" applyProtection="1"/>
    <xf numFmtId="0" fontId="0" fillId="0" borderId="0" xfId="0" applyBorder="1" applyProtection="1"/>
    <xf numFmtId="0" fontId="5" fillId="0" borderId="25" xfId="0" applyFont="1" applyBorder="1" applyAlignment="1" applyProtection="1">
      <alignment horizontal="center" vertical="center"/>
    </xf>
    <xf numFmtId="0" fontId="5" fillId="0" borderId="25" xfId="0" applyFont="1" applyBorder="1" applyAlignment="1" applyProtection="1">
      <alignment vertical="center" wrapText="1"/>
    </xf>
    <xf numFmtId="0" fontId="8" fillId="0" borderId="25" xfId="0" applyFont="1" applyBorder="1" applyAlignment="1" applyProtection="1">
      <alignment horizontal="center" vertical="center"/>
    </xf>
    <xf numFmtId="0" fontId="5" fillId="0" borderId="27" xfId="0" applyFont="1" applyBorder="1" applyAlignment="1" applyProtection="1">
      <alignment horizontal="center" vertical="center"/>
    </xf>
    <xf numFmtId="0" fontId="5" fillId="0" borderId="28" xfId="0" applyFont="1" applyBorder="1" applyAlignment="1" applyProtection="1">
      <alignment vertical="center" wrapText="1"/>
    </xf>
    <xf numFmtId="0" fontId="8" fillId="5" borderId="29" xfId="0" applyFont="1" applyFill="1" applyBorder="1" applyAlignment="1" applyProtection="1">
      <alignment horizontal="center" vertical="center"/>
    </xf>
    <xf numFmtId="0" fontId="8" fillId="0" borderId="29" xfId="0" applyFont="1" applyFill="1" applyBorder="1" applyAlignment="1" applyProtection="1">
      <alignment horizontal="center" vertical="center"/>
    </xf>
    <xf numFmtId="0" fontId="8" fillId="3" borderId="29" xfId="0" applyFont="1" applyFill="1" applyBorder="1" applyAlignment="1" applyProtection="1">
      <alignment horizontal="center" vertical="center"/>
    </xf>
    <xf numFmtId="0" fontId="8" fillId="4" borderId="29" xfId="0" applyFont="1" applyFill="1" applyBorder="1" applyAlignment="1" applyProtection="1">
      <alignment horizontal="center" vertical="center"/>
    </xf>
    <xf numFmtId="0" fontId="8" fillId="6" borderId="29" xfId="0" applyFont="1" applyFill="1" applyBorder="1" applyAlignment="1" applyProtection="1">
      <alignment horizontal="center" vertical="center"/>
    </xf>
    <xf numFmtId="0" fontId="8" fillId="0" borderId="27" xfId="0" applyFont="1" applyBorder="1" applyProtection="1"/>
    <xf numFmtId="0" fontId="8" fillId="0" borderId="27" xfId="0" applyFont="1" applyBorder="1" applyAlignment="1" applyProtection="1">
      <alignment horizontal="center" vertical="center"/>
      <protection locked="0"/>
    </xf>
    <xf numFmtId="0" fontId="8" fillId="0" borderId="27" xfId="0" applyFont="1" applyBorder="1" applyAlignment="1" applyProtection="1">
      <alignment vertical="center" wrapText="1"/>
    </xf>
    <xf numFmtId="0" fontId="8" fillId="0" borderId="4" xfId="0" applyFont="1" applyBorder="1" applyAlignment="1" applyProtection="1">
      <alignment horizontal="center" vertical="center"/>
    </xf>
    <xf numFmtId="0" fontId="5" fillId="0" borderId="4" xfId="0" applyFont="1" applyBorder="1" applyAlignment="1" applyProtection="1">
      <alignment horizontal="center" wrapText="1"/>
    </xf>
    <xf numFmtId="0" fontId="5" fillId="0" borderId="4" xfId="0" applyFont="1" applyBorder="1" applyProtection="1"/>
    <xf numFmtId="0" fontId="8" fillId="0" borderId="2" xfId="0" applyFont="1" applyBorder="1" applyAlignment="1" applyProtection="1">
      <alignment horizontal="center" vertical="center"/>
      <protection locked="0"/>
    </xf>
    <xf numFmtId="0" fontId="8" fillId="0" borderId="2" xfId="0" applyFont="1" applyBorder="1" applyAlignment="1" applyProtection="1">
      <alignment vertical="center" wrapText="1"/>
    </xf>
    <xf numFmtId="0" fontId="5" fillId="0" borderId="15" xfId="0" applyFont="1" applyBorder="1" applyAlignment="1" applyProtection="1">
      <alignment horizontal="center" vertical="center"/>
    </xf>
    <xf numFmtId="0" fontId="5" fillId="0" borderId="15" xfId="0" applyFont="1" applyFill="1" applyBorder="1" applyAlignment="1" applyProtection="1">
      <alignment vertical="center" wrapText="1"/>
    </xf>
    <xf numFmtId="0" fontId="8" fillId="3" borderId="17" xfId="0" applyFont="1" applyFill="1" applyBorder="1" applyAlignment="1" applyProtection="1">
      <alignment horizontal="center" vertical="center"/>
    </xf>
    <xf numFmtId="0" fontId="8" fillId="2" borderId="17" xfId="0" applyFont="1" applyFill="1" applyBorder="1" applyAlignment="1" applyProtection="1">
      <alignment horizontal="center" vertical="center"/>
    </xf>
    <xf numFmtId="0" fontId="8" fillId="4" borderId="17" xfId="0" applyFont="1" applyFill="1" applyBorder="1" applyAlignment="1" applyProtection="1">
      <alignment horizontal="center" vertical="center"/>
    </xf>
    <xf numFmtId="0" fontId="8" fillId="6" borderId="17" xfId="0" applyFont="1" applyFill="1" applyBorder="1" applyAlignment="1" applyProtection="1">
      <alignment horizontal="center" vertical="center"/>
    </xf>
    <xf numFmtId="0" fontId="7" fillId="0" borderId="15" xfId="0" applyFont="1" applyFill="1" applyBorder="1" applyAlignment="1" applyProtection="1">
      <alignment vertical="center" wrapText="1"/>
    </xf>
    <xf numFmtId="0" fontId="8" fillId="0" borderId="15" xfId="0" applyFont="1" applyBorder="1" applyAlignment="1" applyProtection="1">
      <alignment horizontal="center" vertical="center"/>
    </xf>
    <xf numFmtId="0" fontId="8" fillId="0" borderId="15" xfId="0" applyFont="1" applyFill="1" applyBorder="1" applyAlignment="1" applyProtection="1">
      <alignment vertical="center" wrapText="1"/>
    </xf>
    <xf numFmtId="0" fontId="7" fillId="0" borderId="30" xfId="0" applyFont="1" applyBorder="1" applyAlignment="1" applyProtection="1">
      <alignment horizontal="center" vertical="center"/>
    </xf>
    <xf numFmtId="0" fontId="7" fillId="0" borderId="30" xfId="0" applyFont="1" applyBorder="1" applyAlignment="1" applyProtection="1">
      <alignment vertical="center" wrapText="1"/>
    </xf>
    <xf numFmtId="0" fontId="8" fillId="5" borderId="31" xfId="0" applyFont="1" applyFill="1" applyBorder="1" applyAlignment="1" applyProtection="1">
      <alignment horizontal="center" vertical="center"/>
    </xf>
    <xf numFmtId="0" fontId="8" fillId="0" borderId="31" xfId="0" applyFont="1" applyFill="1" applyBorder="1" applyAlignment="1" applyProtection="1">
      <alignment horizontal="center" vertical="center"/>
    </xf>
    <xf numFmtId="0" fontId="8" fillId="3" borderId="31" xfId="0" applyFont="1" applyFill="1" applyBorder="1" applyAlignment="1" applyProtection="1">
      <alignment horizontal="center" vertical="center"/>
    </xf>
    <xf numFmtId="0" fontId="8" fillId="2" borderId="31" xfId="0" applyFont="1" applyFill="1" applyBorder="1" applyAlignment="1" applyProtection="1">
      <alignment horizontal="center" vertical="center"/>
    </xf>
    <xf numFmtId="0" fontId="8" fillId="4" borderId="31" xfId="0" applyFont="1" applyFill="1" applyBorder="1" applyAlignment="1" applyProtection="1">
      <alignment horizontal="center" vertical="center"/>
    </xf>
    <xf numFmtId="0" fontId="8" fillId="6" borderId="31" xfId="0" applyFont="1" applyFill="1" applyBorder="1" applyAlignment="1" applyProtection="1">
      <alignment horizontal="center" vertical="center"/>
    </xf>
    <xf numFmtId="0" fontId="8" fillId="0" borderId="30" xfId="0" applyFont="1" applyBorder="1" applyProtection="1"/>
    <xf numFmtId="0" fontId="8" fillId="0" borderId="30" xfId="0" applyFont="1" applyBorder="1" applyAlignment="1" applyProtection="1">
      <alignment horizontal="center" vertical="center"/>
      <protection locked="0"/>
    </xf>
    <xf numFmtId="0" fontId="8" fillId="0" borderId="30" xfId="0" applyFont="1" applyBorder="1" applyAlignment="1" applyProtection="1">
      <alignment vertical="center" wrapText="1"/>
    </xf>
    <xf numFmtId="0" fontId="10" fillId="0" borderId="25" xfId="0" applyFont="1" applyBorder="1" applyAlignment="1" applyProtection="1">
      <alignment horizontal="center" vertical="center"/>
      <protection locked="0"/>
    </xf>
    <xf numFmtId="0" fontId="10" fillId="0" borderId="27"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5" fillId="4" borderId="2" xfId="0" applyFont="1" applyFill="1" applyBorder="1" applyAlignment="1" applyProtection="1">
      <alignment horizontal="center"/>
    </xf>
    <xf numFmtId="0" fontId="5" fillId="3" borderId="2" xfId="0" applyFont="1" applyFill="1" applyBorder="1" applyAlignment="1" applyProtection="1">
      <alignment horizontal="center"/>
    </xf>
    <xf numFmtId="0" fontId="1" fillId="0" borderId="0" xfId="0" applyFont="1" applyBorder="1" applyAlignment="1" applyProtection="1">
      <alignment horizontal="center" wrapText="1"/>
    </xf>
    <xf numFmtId="0" fontId="1" fillId="0" borderId="2" xfId="0" applyFont="1" applyBorder="1" applyAlignment="1" applyProtection="1">
      <alignment horizontal="center" wrapText="1"/>
    </xf>
    <xf numFmtId="0" fontId="3" fillId="0" borderId="0" xfId="0" applyFont="1" applyBorder="1" applyAlignment="1" applyProtection="1">
      <alignment horizontal="center"/>
    </xf>
    <xf numFmtId="0" fontId="3" fillId="0" borderId="0" xfId="0" applyFont="1" applyAlignment="1" applyProtection="1">
      <alignment horizontal="center"/>
    </xf>
    <xf numFmtId="0" fontId="5" fillId="0" borderId="2" xfId="0" applyFont="1" applyBorder="1" applyAlignment="1" applyProtection="1">
      <alignment horizontal="center"/>
    </xf>
    <xf numFmtId="0" fontId="5" fillId="0" borderId="2" xfId="0" applyFont="1" applyBorder="1" applyAlignment="1" applyProtection="1">
      <alignment horizontal="left" vertical="center"/>
    </xf>
    <xf numFmtId="0" fontId="5" fillId="0" borderId="4" xfId="0" applyFont="1" applyBorder="1" applyAlignment="1" applyProtection="1">
      <alignment horizontal="center"/>
    </xf>
    <xf numFmtId="0" fontId="5" fillId="0" borderId="4" xfId="0" applyFont="1" applyBorder="1" applyAlignment="1" applyProtection="1">
      <alignment horizontal="left"/>
    </xf>
    <xf numFmtId="0" fontId="5" fillId="0" borderId="0" xfId="0" applyFont="1" applyAlignment="1" applyProtection="1">
      <alignment horizontal="center"/>
    </xf>
    <xf numFmtId="0" fontId="2" fillId="0" borderId="0" xfId="0" applyFont="1" applyAlignment="1" applyProtection="1">
      <alignment horizontal="center"/>
    </xf>
    <xf numFmtId="0" fontId="1" fillId="0" borderId="0" xfId="0" applyFont="1" applyBorder="1" applyAlignment="1">
      <alignment horizontal="center" vertical="center"/>
    </xf>
    <xf numFmtId="0" fontId="1" fillId="0" borderId="2" xfId="0" applyFont="1" applyBorder="1" applyAlignment="1">
      <alignment horizontal="center" vertical="center"/>
    </xf>
    <xf numFmtId="0" fontId="1" fillId="0" borderId="0" xfId="0" applyFont="1" applyBorder="1" applyAlignment="1">
      <alignment horizontal="left" vertical="center" wrapText="1"/>
    </xf>
    <xf numFmtId="0" fontId="1" fillId="0" borderId="2" xfId="0" applyFont="1" applyBorder="1" applyAlignment="1">
      <alignment horizontal="left" vertical="center" wrapText="1"/>
    </xf>
    <xf numFmtId="0" fontId="1" fillId="0" borderId="19" xfId="0" applyFont="1" applyBorder="1" applyAlignment="1">
      <alignment horizontal="left" vertical="center" wrapText="1"/>
    </xf>
    <xf numFmtId="0" fontId="1" fillId="0" borderId="10" xfId="0" applyFont="1" applyBorder="1" applyAlignment="1">
      <alignment horizontal="left" vertical="center" wrapText="1"/>
    </xf>
    <xf numFmtId="0" fontId="1" fillId="0" borderId="16" xfId="0" applyFont="1" applyBorder="1" applyAlignment="1">
      <alignment horizontal="left" vertical="center" wrapText="1"/>
    </xf>
    <xf numFmtId="0" fontId="1" fillId="0" borderId="18" xfId="0" applyFont="1" applyBorder="1" applyAlignment="1">
      <alignment horizontal="center" vertical="center"/>
    </xf>
    <xf numFmtId="0" fontId="1" fillId="0" borderId="15" xfId="0" applyFont="1" applyBorder="1" applyAlignment="1">
      <alignment horizontal="center" vertical="center"/>
    </xf>
    <xf numFmtId="0" fontId="6" fillId="0" borderId="19"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6" fillId="0" borderId="18" xfId="0" applyFont="1" applyBorder="1" applyAlignment="1">
      <alignment horizontal="center" vertical="center"/>
    </xf>
    <xf numFmtId="0" fontId="6" fillId="0" borderId="0" xfId="0" applyFont="1" applyBorder="1" applyAlignment="1">
      <alignment horizontal="center" vertical="center"/>
    </xf>
    <xf numFmtId="0" fontId="6" fillId="0" borderId="15" xfId="0" applyFont="1" applyBorder="1" applyAlignment="1">
      <alignment horizontal="center" vertical="center"/>
    </xf>
    <xf numFmtId="0" fontId="1" fillId="0" borderId="19"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6" fillId="0" borderId="8" xfId="0" applyFont="1" applyBorder="1" applyAlignment="1">
      <alignment horizontal="left" vertical="center" wrapText="1"/>
    </xf>
    <xf numFmtId="0" fontId="6" fillId="0" borderId="0" xfId="0" applyFont="1" applyBorder="1" applyAlignment="1">
      <alignment horizontal="left" vertical="center" wrapText="1"/>
    </xf>
    <xf numFmtId="0" fontId="6" fillId="0" borderId="15" xfId="0" applyFont="1" applyBorder="1" applyAlignment="1">
      <alignment horizontal="left" vertical="center" wrapText="1"/>
    </xf>
    <xf numFmtId="0" fontId="3" fillId="0" borderId="8" xfId="0" applyFont="1" applyBorder="1" applyAlignment="1">
      <alignment horizontal="center"/>
    </xf>
    <xf numFmtId="0" fontId="0" fillId="0" borderId="18" xfId="0"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0" fontId="0" fillId="0" borderId="19" xfId="0" applyBorder="1" applyAlignment="1">
      <alignment horizontal="left" vertical="center" wrapText="1"/>
    </xf>
    <xf numFmtId="0" fontId="0" fillId="0" borderId="10" xfId="0" applyBorder="1" applyAlignment="1">
      <alignment horizontal="left" vertical="center" wrapText="1"/>
    </xf>
    <xf numFmtId="0" fontId="0" fillId="0" borderId="16" xfId="0" applyBorder="1" applyAlignment="1">
      <alignment horizontal="left" vertical="center" wrapText="1"/>
    </xf>
    <xf numFmtId="0" fontId="1" fillId="0" borderId="18"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0" fillId="0" borderId="18" xfId="0" applyFill="1" applyBorder="1" applyAlignment="1">
      <alignment horizontal="left" vertical="center" wrapText="1"/>
    </xf>
    <xf numFmtId="0" fontId="0" fillId="0" borderId="0" xfId="0" applyFill="1" applyBorder="1" applyAlignment="1">
      <alignment horizontal="left" vertical="center" wrapText="1"/>
    </xf>
    <xf numFmtId="0" fontId="0" fillId="0" borderId="15" xfId="0" applyFill="1" applyBorder="1" applyAlignment="1">
      <alignment horizontal="left" vertical="center" wrapText="1"/>
    </xf>
    <xf numFmtId="0" fontId="1" fillId="0" borderId="18" xfId="0" applyFont="1" applyBorder="1" applyAlignment="1">
      <alignment horizontal="left" vertical="center" wrapText="1"/>
    </xf>
    <xf numFmtId="0" fontId="1" fillId="0" borderId="15" xfId="0" applyFont="1" applyBorder="1" applyAlignment="1">
      <alignment horizontal="left" vertical="center" wrapText="1"/>
    </xf>
    <xf numFmtId="0" fontId="1" fillId="0" borderId="2" xfId="0" applyFont="1" applyBorder="1" applyAlignment="1">
      <alignment horizontal="left" vertical="center"/>
    </xf>
    <xf numFmtId="0" fontId="6" fillId="0" borderId="8" xfId="0" applyFont="1" applyBorder="1" applyAlignment="1">
      <alignment horizontal="center" vertical="center"/>
    </xf>
    <xf numFmtId="0" fontId="6" fillId="0" borderId="18"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1" fillId="0" borderId="4" xfId="0" applyFont="1" applyBorder="1" applyAlignment="1">
      <alignment horizontal="left" vertical="center"/>
    </xf>
    <xf numFmtId="0" fontId="6" fillId="0" borderId="19" xfId="0" applyFont="1" applyBorder="1" applyAlignment="1">
      <alignment horizontal="left" vertical="center" wrapText="1"/>
    </xf>
    <xf numFmtId="0" fontId="6" fillId="0" borderId="10" xfId="0" applyFont="1" applyBorder="1" applyAlignment="1">
      <alignment horizontal="left" vertical="center" wrapText="1"/>
    </xf>
    <xf numFmtId="0" fontId="6" fillId="0" borderId="16" xfId="0" applyFont="1" applyBorder="1" applyAlignment="1">
      <alignment horizontal="left" vertical="center" wrapText="1"/>
    </xf>
    <xf numFmtId="0" fontId="3" fillId="0" borderId="0" xfId="0" applyFont="1" applyAlignment="1">
      <alignment horizontal="center"/>
    </xf>
    <xf numFmtId="0" fontId="2" fillId="0" borderId="0" xfId="0" applyFont="1" applyAlignment="1">
      <alignment horizontal="center"/>
    </xf>
    <xf numFmtId="0" fontId="6" fillId="0" borderId="9" xfId="0" applyFont="1" applyBorder="1" applyAlignment="1">
      <alignment horizontal="left" vertical="center" wrapText="1"/>
    </xf>
  </cellXfs>
  <cellStyles count="1">
    <cellStyle name="Normal" xfId="0" builtinId="0"/>
  </cellStyles>
  <dxfs count="376">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theme="0" tint="-0.14996795556505021"/>
        </patternFill>
      </fill>
    </dxf>
    <dxf>
      <fill>
        <patternFill>
          <bgColor rgb="FFFF0000"/>
        </patternFill>
      </fill>
    </dxf>
    <dxf>
      <fill>
        <patternFill>
          <bgColor rgb="FFFFFF00"/>
        </patternFill>
      </fill>
    </dxf>
    <dxf>
      <fill>
        <patternFill>
          <bgColor rgb="FF0070C0"/>
        </patternFill>
      </fill>
    </dxf>
    <dxf>
      <fill>
        <patternFill>
          <bgColor theme="0" tint="-0.14996795556505021"/>
        </patternFill>
      </fill>
    </dxf>
    <dxf>
      <fill>
        <patternFill>
          <bgColor theme="0" tint="-0.14996795556505021"/>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70C0"/>
        </patternFill>
      </fill>
    </dxf>
    <dxf>
      <fill>
        <patternFill>
          <bgColor theme="0" tint="-0.14996795556505021"/>
        </patternFill>
      </fill>
    </dxf>
    <dxf>
      <fill>
        <patternFill>
          <bgColor rgb="FFFF0000"/>
        </patternFill>
      </fill>
    </dxf>
    <dxf>
      <fill>
        <patternFill>
          <bgColor rgb="FFFFFF00"/>
        </patternFill>
      </fill>
    </dxf>
    <dxf>
      <fill>
        <patternFill>
          <bgColor rgb="FF0070C0"/>
        </patternFill>
      </fill>
    </dxf>
    <dxf>
      <fill>
        <patternFill>
          <bgColor theme="0" tint="-0.14996795556505021"/>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70C0"/>
        </patternFill>
      </fill>
    </dxf>
    <dxf>
      <fill>
        <patternFill>
          <bgColor theme="0" tint="-0.14996795556505021"/>
        </patternFill>
      </fill>
    </dxf>
    <dxf>
      <fill>
        <patternFill>
          <bgColor rgb="FFFF0000"/>
        </patternFill>
      </fill>
    </dxf>
    <dxf>
      <fill>
        <patternFill>
          <bgColor rgb="FFFFFF00"/>
        </patternFill>
      </fill>
    </dxf>
    <dxf>
      <fill>
        <patternFill>
          <bgColor rgb="FF0070C0"/>
        </patternFill>
      </fill>
    </dxf>
    <dxf>
      <fill>
        <patternFill>
          <bgColor theme="0" tint="-0.14996795556505021"/>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theme="0" tint="-0.14996795556505021"/>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70C0"/>
        </patternFill>
      </fill>
    </dxf>
    <dxf>
      <fill>
        <patternFill>
          <bgColor theme="0" tint="-0.14996795556505021"/>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70C0"/>
        </patternFill>
      </fill>
    </dxf>
    <dxf>
      <fill>
        <patternFill>
          <bgColor theme="0" tint="-0.14996795556505021"/>
        </patternFill>
      </fill>
    </dxf>
    <dxf>
      <fill>
        <patternFill>
          <bgColor rgb="FFFF0000"/>
        </patternFill>
      </fill>
    </dxf>
    <dxf>
      <fill>
        <patternFill>
          <bgColor rgb="FFFFFF00"/>
        </patternFill>
      </fill>
    </dxf>
    <dxf>
      <fill>
        <patternFill>
          <bgColor rgb="FF0070C0"/>
        </patternFill>
      </fill>
    </dxf>
    <dxf>
      <fill>
        <patternFill>
          <bgColor theme="0" tint="-0.14996795556505021"/>
        </patternFill>
      </fill>
    </dxf>
    <dxf>
      <fill>
        <patternFill>
          <bgColor theme="0" tint="-0.14996795556505021"/>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70C0"/>
        </patternFill>
      </fill>
    </dxf>
    <dxf>
      <fill>
        <patternFill>
          <bgColor theme="0" tint="-0.14996795556505021"/>
        </patternFill>
      </fill>
    </dxf>
    <dxf>
      <fill>
        <patternFill>
          <bgColor rgb="FFFF0000"/>
        </patternFill>
      </fill>
    </dxf>
    <dxf>
      <fill>
        <patternFill>
          <bgColor rgb="FFFFFF00"/>
        </patternFill>
      </fill>
    </dxf>
    <dxf>
      <fill>
        <patternFill>
          <bgColor rgb="FF0070C0"/>
        </patternFill>
      </fill>
    </dxf>
    <dxf>
      <fill>
        <patternFill>
          <bgColor theme="0" tint="-0.14996795556505021"/>
        </patternFill>
      </fill>
    </dxf>
    <dxf>
      <fill>
        <patternFill>
          <bgColor theme="0" tint="-0.14996795556505021"/>
        </patternFill>
      </fill>
    </dxf>
    <dxf>
      <fill>
        <patternFill>
          <bgColor rgb="FFFF0000"/>
        </patternFill>
      </fill>
    </dxf>
    <dxf>
      <fill>
        <patternFill>
          <bgColor rgb="FFFFFF00"/>
        </patternFill>
      </fill>
    </dxf>
    <dxf>
      <fill>
        <patternFill>
          <bgColor rgb="FF0070C0"/>
        </patternFill>
      </fill>
    </dxf>
    <dxf>
      <fill>
        <patternFill>
          <bgColor rgb="FFFF0000"/>
        </patternFill>
      </fill>
    </dxf>
    <dxf>
      <fill>
        <patternFill>
          <bgColor rgb="FFFFFF00"/>
        </patternFill>
      </fill>
    </dxf>
    <dxf>
      <fill>
        <patternFill>
          <bgColor rgb="FF0070C0"/>
        </patternFill>
      </fill>
    </dxf>
    <dxf>
      <fill>
        <patternFill>
          <bgColor theme="0" tint="-0.14996795556505021"/>
        </patternFill>
      </fill>
    </dxf>
    <dxf>
      <fill>
        <patternFill>
          <bgColor theme="0" tint="-0.14996795556505021"/>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theme="0" tint="-0.14996795556505021"/>
        </patternFill>
      </fill>
    </dxf>
    <dxf>
      <fill>
        <patternFill>
          <bgColor rgb="FFFF0000"/>
        </patternFill>
      </fill>
    </dxf>
    <dxf>
      <fill>
        <patternFill>
          <bgColor rgb="FFFFFF00"/>
        </patternFill>
      </fill>
    </dxf>
    <dxf>
      <fill>
        <patternFill>
          <bgColor rgb="FF0070C0"/>
        </patternFill>
      </fill>
    </dxf>
    <dxf>
      <fill>
        <patternFill>
          <bgColor theme="0" tint="-0.14996795556505021"/>
        </patternFill>
      </fill>
    </dxf>
    <dxf>
      <fill>
        <patternFill>
          <bgColor rgb="FFFF0000"/>
        </patternFill>
      </fill>
    </dxf>
    <dxf>
      <fill>
        <patternFill>
          <bgColor rgb="FFFFFF00"/>
        </patternFill>
      </fill>
    </dxf>
    <dxf>
      <fill>
        <patternFill>
          <bgColor rgb="FF0070C0"/>
        </patternFill>
      </fill>
    </dxf>
    <dxf>
      <fill>
        <patternFill>
          <bgColor theme="0" tint="-0.14996795556505021"/>
        </patternFill>
      </fill>
    </dxf>
    <dxf>
      <fill>
        <patternFill>
          <bgColor rgb="FFFF0000"/>
        </patternFill>
      </fill>
    </dxf>
    <dxf>
      <fill>
        <patternFill>
          <bgColor rgb="FFFFFF00"/>
        </patternFill>
      </fill>
    </dxf>
    <dxf>
      <fill>
        <patternFill>
          <bgColor rgb="FF0070C0"/>
        </patternFill>
      </fill>
    </dxf>
    <dxf>
      <fill>
        <patternFill>
          <bgColor theme="0" tint="-0.14996795556505021"/>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70C0"/>
        </patternFill>
      </fill>
    </dxf>
    <dxf>
      <fill>
        <patternFill>
          <bgColor theme="0" tint="-0.14996795556505021"/>
        </patternFill>
      </fill>
    </dxf>
    <dxf>
      <fill>
        <patternFill>
          <bgColor theme="0" tint="-0.14996795556505021"/>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theme="0" tint="-0.14996795556505021"/>
        </patternFill>
      </fill>
    </dxf>
    <dxf>
      <fill>
        <patternFill>
          <bgColor rgb="FFFF0000"/>
        </patternFill>
      </fill>
    </dxf>
    <dxf>
      <fill>
        <patternFill>
          <bgColor rgb="FFFFFF00"/>
        </patternFill>
      </fill>
    </dxf>
    <dxf>
      <fill>
        <patternFill>
          <bgColor rgb="FF0070C0"/>
        </patternFill>
      </fill>
    </dxf>
    <dxf>
      <fill>
        <patternFill>
          <bgColor theme="0" tint="-0.14996795556505021"/>
        </patternFill>
      </fill>
    </dxf>
    <dxf>
      <fill>
        <patternFill>
          <bgColor theme="0" tint="-0.14996795556505021"/>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70C0"/>
        </patternFill>
      </fill>
    </dxf>
    <dxf>
      <fill>
        <patternFill>
          <bgColor theme="0" tint="-0.14996795556505021"/>
        </patternFill>
      </fill>
    </dxf>
    <dxf>
      <fill>
        <patternFill>
          <bgColor rgb="FFFF0000"/>
        </patternFill>
      </fill>
    </dxf>
    <dxf>
      <fill>
        <patternFill>
          <bgColor rgb="FFFFFF00"/>
        </patternFill>
      </fill>
    </dxf>
    <dxf>
      <fill>
        <patternFill>
          <bgColor rgb="FF0070C0"/>
        </patternFill>
      </fill>
    </dxf>
    <dxf>
      <fill>
        <patternFill>
          <bgColor theme="0" tint="-0.14996795556505021"/>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70C0"/>
        </patternFill>
      </fill>
    </dxf>
    <dxf>
      <fill>
        <patternFill>
          <bgColor theme="0" tint="-0.14996795556505021"/>
        </patternFill>
      </fill>
    </dxf>
    <dxf>
      <fill>
        <patternFill>
          <bgColor rgb="FFFF0000"/>
        </patternFill>
      </fill>
    </dxf>
    <dxf>
      <fill>
        <patternFill>
          <bgColor rgb="FFFFFF0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70C0"/>
        </patternFill>
      </fill>
    </dxf>
    <dxf>
      <fill>
        <patternFill>
          <bgColor theme="0" tint="-0.14996795556505021"/>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70C0"/>
        </patternFill>
      </fill>
    </dxf>
    <dxf>
      <fill>
        <patternFill>
          <bgColor theme="0" tint="-0.14996795556505021"/>
        </patternFill>
      </fill>
    </dxf>
    <dxf>
      <fill>
        <patternFill>
          <bgColor rgb="FFFF0000"/>
        </patternFill>
      </fill>
    </dxf>
    <dxf>
      <fill>
        <patternFill>
          <bgColor rgb="FFFFFF00"/>
        </patternFill>
      </fill>
    </dxf>
    <dxf>
      <fill>
        <patternFill>
          <bgColor rgb="FF0070C0"/>
        </patternFill>
      </fill>
    </dxf>
    <dxf>
      <fill>
        <patternFill>
          <bgColor theme="0" tint="-0.14996795556505021"/>
        </patternFill>
      </fill>
    </dxf>
    <dxf>
      <fill>
        <patternFill>
          <bgColor theme="0" tint="-0.14996795556505021"/>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70C0"/>
        </patternFill>
      </fill>
    </dxf>
    <dxf>
      <fill>
        <patternFill>
          <bgColor theme="0" tint="-0.14996795556505021"/>
        </patternFill>
      </fill>
    </dxf>
    <dxf>
      <fill>
        <patternFill>
          <bgColor rgb="FFFF0000"/>
        </patternFill>
      </fill>
    </dxf>
    <dxf>
      <fill>
        <patternFill>
          <bgColor rgb="FFFFFF00"/>
        </patternFill>
      </fill>
    </dxf>
    <dxf>
      <fill>
        <patternFill>
          <bgColor rgb="FF0070C0"/>
        </patternFill>
      </fill>
    </dxf>
    <dxf>
      <fill>
        <patternFill>
          <bgColor theme="0" tint="-0.14996795556505021"/>
        </patternFill>
      </fill>
    </dxf>
    <dxf>
      <fill>
        <patternFill>
          <bgColor theme="0" tint="-0.14996795556505021"/>
        </patternFill>
      </fill>
    </dxf>
    <dxf>
      <fill>
        <patternFill>
          <bgColor rgb="FFFF0000"/>
        </patternFill>
      </fill>
    </dxf>
    <dxf>
      <fill>
        <patternFill>
          <bgColor rgb="FFFFFF00"/>
        </patternFill>
      </fill>
    </dxf>
    <dxf>
      <fill>
        <patternFill>
          <bgColor rgb="FF0070C0"/>
        </patternFill>
      </fill>
    </dxf>
    <dxf>
      <fill>
        <patternFill>
          <bgColor theme="0" tint="-0.14996795556505021"/>
        </patternFill>
      </fill>
    </dxf>
    <dxf>
      <fill>
        <patternFill>
          <bgColor rgb="FFFF0000"/>
        </patternFill>
      </fill>
    </dxf>
    <dxf>
      <fill>
        <patternFill>
          <bgColor rgb="FFFFFF00"/>
        </patternFill>
      </fill>
    </dxf>
    <dxf>
      <fill>
        <patternFill>
          <bgColor rgb="FF0070C0"/>
        </patternFill>
      </fill>
    </dxf>
    <dxf>
      <fill>
        <patternFill>
          <bgColor theme="0" tint="-0.14996795556505021"/>
        </patternFill>
      </fill>
    </dxf>
    <dxf>
      <fill>
        <patternFill>
          <bgColor theme="0" tint="-0.14996795556505021"/>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theme="0" tint="-0.14996795556505021"/>
        </patternFill>
      </fill>
    </dxf>
    <dxf>
      <fill>
        <patternFill>
          <bgColor theme="0" tint="-0.14996795556505021"/>
        </patternFill>
      </fill>
    </dxf>
    <dxf>
      <fill>
        <patternFill>
          <bgColor rgb="FFFF0000"/>
        </patternFill>
      </fill>
    </dxf>
    <dxf>
      <fill>
        <patternFill>
          <bgColor rgb="FFFFFF00"/>
        </patternFill>
      </fill>
    </dxf>
    <dxf>
      <fill>
        <patternFill>
          <bgColor rgb="FF0070C0"/>
        </patternFill>
      </fill>
    </dxf>
    <dxf>
      <fill>
        <patternFill>
          <bgColor theme="0" tint="-0.14996795556505021"/>
        </patternFill>
      </fill>
    </dxf>
    <dxf>
      <fill>
        <patternFill>
          <bgColor rgb="FFFF0000"/>
        </patternFill>
      </fill>
    </dxf>
    <dxf>
      <fill>
        <patternFill>
          <bgColor rgb="FFFFFF00"/>
        </patternFill>
      </fill>
    </dxf>
    <dxf>
      <fill>
        <patternFill>
          <bgColor rgb="FF0070C0"/>
        </patternFill>
      </fill>
    </dxf>
    <dxf>
      <fill>
        <patternFill>
          <bgColor theme="0" tint="-0.14996795556505021"/>
        </patternFill>
      </fill>
    </dxf>
    <dxf>
      <fill>
        <patternFill>
          <bgColor rgb="FFFF0000"/>
        </patternFill>
      </fill>
    </dxf>
    <dxf>
      <fill>
        <patternFill>
          <bgColor rgb="FFFFFF00"/>
        </patternFill>
      </fill>
    </dxf>
    <dxf>
      <fill>
        <patternFill>
          <bgColor rgb="FF0070C0"/>
        </patternFill>
      </fill>
    </dxf>
    <dxf>
      <fill>
        <patternFill>
          <bgColor theme="0" tint="-0.14996795556505021"/>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70C0"/>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FF00"/>
        </patternFill>
      </fill>
    </dxf>
    <dxf>
      <fill>
        <patternFill>
          <bgColor rgb="FF0070C0"/>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theme="0" tint="-0.14996795556505021"/>
        </patternFill>
      </fill>
    </dxf>
    <dxf>
      <fill>
        <patternFill>
          <bgColor rgb="FFFF0000"/>
        </patternFill>
      </fill>
    </dxf>
    <dxf>
      <fill>
        <patternFill>
          <bgColor rgb="FFFFFF00"/>
        </patternFill>
      </fill>
    </dxf>
    <dxf>
      <fill>
        <patternFill>
          <bgColor rgb="FF0070C0"/>
        </patternFill>
      </fill>
    </dxf>
    <dxf>
      <fill>
        <patternFill>
          <bgColor rgb="FFFF0000"/>
        </patternFill>
      </fill>
    </dxf>
    <dxf>
      <fill>
        <patternFill>
          <bgColor rgb="FFFFFF00"/>
        </patternFill>
      </fill>
    </dxf>
    <dxf>
      <fill>
        <patternFill>
          <bgColor rgb="FF0070C0"/>
        </patternFill>
      </fill>
    </dxf>
    <dxf>
      <fill>
        <patternFill>
          <bgColor theme="0" tint="-0.14996795556505021"/>
        </patternFill>
      </fill>
    </dxf>
    <dxf>
      <fill>
        <patternFill>
          <bgColor rgb="FFFF0000"/>
        </patternFill>
      </fill>
    </dxf>
    <dxf>
      <fill>
        <patternFill>
          <bgColor rgb="FFFFFF00"/>
        </patternFill>
      </fill>
    </dxf>
    <dxf>
      <fill>
        <patternFill>
          <bgColor rgb="FF0070C0"/>
        </patternFill>
      </fill>
    </dxf>
    <dxf>
      <fill>
        <patternFill>
          <bgColor theme="0" tint="-0.14996795556505021"/>
        </patternFill>
      </fill>
    </dxf>
    <dxf>
      <fill>
        <patternFill>
          <bgColor rgb="FFFF0000"/>
        </patternFill>
      </fill>
    </dxf>
    <dxf>
      <fill>
        <patternFill>
          <bgColor rgb="FFFFFF00"/>
        </patternFill>
      </fill>
    </dxf>
    <dxf>
      <fill>
        <patternFill>
          <bgColor rgb="FF00B050"/>
        </patternFill>
      </fill>
    </dxf>
    <dxf>
      <fill>
        <patternFill>
          <bgColor rgb="FF0070C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70C0"/>
        </patternFill>
      </fill>
    </dxf>
    <dxf>
      <fill>
        <patternFill>
          <bgColor theme="0" tint="-0.14996795556505021"/>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70C0"/>
        </patternFill>
      </fill>
    </dxf>
    <dxf>
      <fill>
        <patternFill>
          <bgColor theme="0" tint="-0.14996795556505021"/>
        </patternFill>
      </fill>
    </dxf>
  </dxfs>
  <tableStyles count="0" defaultTableStyle="TableStyleMedium2" defaultPivotStyle="PivotStyleLight16"/>
  <colors>
    <mruColors>
      <color rgb="FFFFDE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8"/>
  <sheetViews>
    <sheetView topLeftCell="A28" zoomScaleNormal="100" workbookViewId="0">
      <selection activeCell="P35" sqref="P35"/>
    </sheetView>
  </sheetViews>
  <sheetFormatPr defaultRowHeight="15" x14ac:dyDescent="0.25"/>
  <cols>
    <col min="1" max="1" width="5.42578125" style="26" bestFit="1" customWidth="1"/>
    <col min="2" max="2" width="31.28515625" style="26" customWidth="1"/>
    <col min="3" max="4" width="6.140625" style="26" hidden="1" customWidth="1"/>
    <col min="5" max="5" width="6.140625" style="26" customWidth="1"/>
    <col min="6" max="6" width="6.140625" style="26" bestFit="1" customWidth="1"/>
    <col min="7" max="7" width="0.85546875" style="31" customWidth="1"/>
    <col min="8" max="12" width="3.5703125" style="26" hidden="1" customWidth="1"/>
    <col min="13" max="13" width="0.42578125" style="26" customWidth="1"/>
    <col min="14" max="15" width="7.140625" style="26" customWidth="1"/>
    <col min="16" max="16" width="8.140625" style="26" bestFit="1" customWidth="1"/>
    <col min="17" max="17" width="111.5703125" style="26" customWidth="1"/>
    <col min="18" max="18" width="1.28515625" style="26" customWidth="1"/>
    <col min="19" max="19" width="9.5703125" style="26" customWidth="1"/>
    <col min="20" max="16384" width="9.140625" style="26"/>
  </cols>
  <sheetData>
    <row r="1" spans="1:19" ht="19.5" hidden="1" customHeight="1" thickBot="1" x14ac:dyDescent="0.35">
      <c r="A1" s="143" t="s">
        <v>190</v>
      </c>
      <c r="B1" s="143"/>
      <c r="C1" s="143"/>
      <c r="D1" s="143"/>
      <c r="E1" s="143"/>
      <c r="F1" s="143"/>
      <c r="G1" s="143"/>
      <c r="H1" s="143"/>
      <c r="I1" s="143"/>
      <c r="J1" s="143"/>
      <c r="K1" s="143"/>
      <c r="L1" s="143"/>
    </row>
    <row r="2" spans="1:19" ht="19.5" thickBot="1" x14ac:dyDescent="0.35">
      <c r="A2" s="149" t="s">
        <v>46</v>
      </c>
      <c r="B2" s="149"/>
      <c r="C2" s="149"/>
      <c r="D2" s="149"/>
      <c r="E2" s="149"/>
      <c r="F2" s="149"/>
      <c r="G2" s="149"/>
      <c r="H2" s="148" t="s">
        <v>192</v>
      </c>
      <c r="I2" s="148"/>
      <c r="J2" s="148"/>
      <c r="K2" s="148"/>
      <c r="L2" s="24" t="e">
        <f>#REF!</f>
        <v>#REF!</v>
      </c>
      <c r="N2" s="140" t="s">
        <v>208</v>
      </c>
      <c r="O2" s="140"/>
      <c r="P2" s="95"/>
      <c r="Q2" s="95"/>
      <c r="S2" s="140" t="s">
        <v>214</v>
      </c>
    </row>
    <row r="3" spans="1:19" s="29" customFormat="1" ht="16.5" thickBot="1" x14ac:dyDescent="0.3">
      <c r="A3" s="32" t="s">
        <v>0</v>
      </c>
      <c r="B3" s="32" t="s">
        <v>1</v>
      </c>
      <c r="C3" s="32">
        <v>2006</v>
      </c>
      <c r="D3" s="32">
        <v>2014</v>
      </c>
      <c r="E3" s="32">
        <v>2016</v>
      </c>
      <c r="F3" s="32" t="s">
        <v>189</v>
      </c>
      <c r="G3" s="33"/>
      <c r="H3" s="144" t="s">
        <v>3</v>
      </c>
      <c r="I3" s="144"/>
      <c r="J3" s="144"/>
      <c r="K3" s="144"/>
      <c r="L3" s="144"/>
      <c r="M3" s="34"/>
      <c r="N3" s="141"/>
      <c r="O3" s="141"/>
      <c r="P3" s="94"/>
      <c r="Q3" s="94"/>
      <c r="S3" s="141"/>
    </row>
    <row r="4" spans="1:19" s="29" customFormat="1" ht="17.25" thickTop="1" thickBot="1" x14ac:dyDescent="0.3">
      <c r="A4" s="145" t="s">
        <v>15</v>
      </c>
      <c r="B4" s="145"/>
      <c r="C4" s="145"/>
      <c r="D4" s="145"/>
      <c r="E4" s="145"/>
      <c r="F4" s="145"/>
      <c r="G4" s="145"/>
      <c r="H4" s="145"/>
      <c r="I4" s="145"/>
      <c r="J4" s="145"/>
      <c r="K4" s="145"/>
      <c r="L4" s="145"/>
      <c r="M4" s="34"/>
      <c r="N4" s="138" t="s">
        <v>191</v>
      </c>
      <c r="O4" s="139" t="s">
        <v>207</v>
      </c>
      <c r="P4" s="93" t="s">
        <v>217</v>
      </c>
      <c r="Q4" s="94" t="s">
        <v>197</v>
      </c>
      <c r="S4" s="93"/>
    </row>
    <row r="5" spans="1:19" ht="48" thickTop="1" x14ac:dyDescent="0.25">
      <c r="A5" s="70" t="s">
        <v>4</v>
      </c>
      <c r="B5" s="71" t="s">
        <v>213</v>
      </c>
      <c r="C5" s="72" t="e">
        <f>#REF!</f>
        <v>#REF!</v>
      </c>
      <c r="D5" s="72" t="e">
        <f>#REF!</f>
        <v>#REF!</v>
      </c>
      <c r="E5" s="72">
        <v>4</v>
      </c>
      <c r="F5" s="72">
        <v>4</v>
      </c>
      <c r="G5" s="73"/>
      <c r="H5" s="74">
        <v>1</v>
      </c>
      <c r="I5" s="75">
        <v>2</v>
      </c>
      <c r="J5" s="76">
        <v>3</v>
      </c>
      <c r="K5" s="77">
        <v>4</v>
      </c>
      <c r="L5" s="78">
        <v>5</v>
      </c>
      <c r="M5" s="79">
        <f>MAX(H5:L5)</f>
        <v>5</v>
      </c>
      <c r="N5" s="70">
        <v>4</v>
      </c>
      <c r="O5" s="70">
        <v>5</v>
      </c>
      <c r="P5" s="80">
        <v>4</v>
      </c>
      <c r="Q5" s="81" t="str">
        <f>IF(P5=1,'Metas Progestão'!D6, IF(P5=2,'Metas Progestão'!D7, IF(P5=3,'Metas Progestão'!D8, IF(P5=4,'Metas Progestão'!D9,IF(P5=5,'Metas Progestão'!D10,Y2)))))</f>
        <v>Tem uma área específica da Administração Pública para a gestão de recursos hídricos (Secretaria e Organismo Gestor), mas existem problemas de falta de articulação, incompatibilidades ou conflitos de competências com outras áreas (ex. obras, gestão ambiental).</v>
      </c>
      <c r="S5" s="80" t="s">
        <v>215</v>
      </c>
    </row>
    <row r="6" spans="1:19" ht="30" customHeight="1" x14ac:dyDescent="0.25">
      <c r="A6" s="82" t="s">
        <v>5</v>
      </c>
      <c r="B6" s="83" t="s">
        <v>51</v>
      </c>
      <c r="C6" s="84" t="e">
        <f>#REF!</f>
        <v>#REF!</v>
      </c>
      <c r="D6" s="84" t="e">
        <f>#REF!</f>
        <v>#REF!</v>
      </c>
      <c r="E6" s="84">
        <v>4</v>
      </c>
      <c r="F6" s="84">
        <v>4</v>
      </c>
      <c r="G6" s="85"/>
      <c r="H6" s="86">
        <v>1</v>
      </c>
      <c r="I6" s="87">
        <v>2</v>
      </c>
      <c r="J6" s="88">
        <v>3</v>
      </c>
      <c r="K6" s="84">
        <v>4</v>
      </c>
      <c r="L6" s="89">
        <v>5</v>
      </c>
      <c r="M6" s="90">
        <f t="shared" ref="M6:M42" si="0">MAX(H6:L6)</f>
        <v>5</v>
      </c>
      <c r="N6" s="82">
        <v>4</v>
      </c>
      <c r="O6" s="82">
        <v>5</v>
      </c>
      <c r="P6" s="91">
        <v>4</v>
      </c>
      <c r="Q6" s="92" t="str">
        <f>IF(P6=1,'Metas Progestão'!D11, IF(P6=2,'Metas Progestão'!D12, IF(P6=3,'Metas Progestão'!D13, IF(P6=4,'Metas Progestão'!D14,IF(P6=5,'Metas Progestão'!D15,Y3)))))</f>
        <v>Os Organismos Coordenador e Gestor existem e são entidades diferentes, e uma delas ou ambas ainda não estão plenamente estruturadas e operantes.</v>
      </c>
      <c r="S6" s="91" t="s">
        <v>215</v>
      </c>
    </row>
    <row r="7" spans="1:19" ht="30" customHeight="1" x14ac:dyDescent="0.25">
      <c r="A7" s="96" t="s">
        <v>6</v>
      </c>
      <c r="B7" s="97" t="s">
        <v>52</v>
      </c>
      <c r="C7" s="84">
        <v>1</v>
      </c>
      <c r="D7" s="84" t="e">
        <f>#REF!</f>
        <v>#REF!</v>
      </c>
      <c r="E7" s="84">
        <v>3</v>
      </c>
      <c r="F7" s="84">
        <v>3</v>
      </c>
      <c r="G7" s="85"/>
      <c r="H7" s="86">
        <v>1</v>
      </c>
      <c r="I7" s="88">
        <v>2</v>
      </c>
      <c r="J7" s="89">
        <v>3</v>
      </c>
      <c r="K7" s="90"/>
      <c r="L7" s="90"/>
      <c r="M7" s="90">
        <f t="shared" si="0"/>
        <v>3</v>
      </c>
      <c r="N7" s="96">
        <v>2</v>
      </c>
      <c r="O7" s="96">
        <v>3</v>
      </c>
      <c r="P7" s="91">
        <v>3</v>
      </c>
      <c r="Q7" s="92" t="str">
        <f>IF(P7=1,'Metas Progestão'!D16,IF(P7=2,'Metas Progestão'!D17,IF(P7=3,'Metas Progestão'!D18,Y2)))</f>
        <v>O organismo gestor dispõe de processos gerenciais e administrativos com fluxo e procedimentos bem estabelecidos (normas, manuais, rotinas operacionais) para a execução de todas as suas atribuições institucionais.</v>
      </c>
      <c r="S7" s="91" t="s">
        <v>215</v>
      </c>
    </row>
    <row r="8" spans="1:19" ht="30" customHeight="1" x14ac:dyDescent="0.25">
      <c r="A8" s="82" t="s">
        <v>7</v>
      </c>
      <c r="B8" s="83" t="s">
        <v>53</v>
      </c>
      <c r="C8" s="84" t="e">
        <f>#REF!</f>
        <v>#REF!</v>
      </c>
      <c r="D8" s="84" t="e">
        <f>#REF!</f>
        <v>#REF!</v>
      </c>
      <c r="E8" s="84">
        <v>4</v>
      </c>
      <c r="F8" s="84">
        <v>4</v>
      </c>
      <c r="G8" s="85"/>
      <c r="H8" s="86">
        <v>1</v>
      </c>
      <c r="I8" s="88">
        <v>2</v>
      </c>
      <c r="J8" s="84">
        <v>3</v>
      </c>
      <c r="K8" s="89">
        <v>4</v>
      </c>
      <c r="L8" s="90"/>
      <c r="M8" s="90">
        <f t="shared" si="0"/>
        <v>4</v>
      </c>
      <c r="N8" s="82">
        <v>4</v>
      </c>
      <c r="O8" s="82">
        <v>4</v>
      </c>
      <c r="P8" s="91">
        <v>4</v>
      </c>
      <c r="Q8" s="92" t="str">
        <f>IF(P8=1,'Metas Progestão'!D19, IF(P8=2,'Metas Progestão'!D20, IF(P8=3,'Metas Progestão'!D21,IF(P8=4,'Metas Progestão'!D22,Y2))))</f>
        <v>Há um arcabouço completo, com política estadual de recursos hídricos estabelecida por Lei, bem como todos regulamentos e normativos complementares necessários.</v>
      </c>
      <c r="S8" s="91" t="s">
        <v>215</v>
      </c>
    </row>
    <row r="9" spans="1:19" ht="30" customHeight="1" x14ac:dyDescent="0.25">
      <c r="A9" s="82" t="s">
        <v>8</v>
      </c>
      <c r="B9" s="83" t="s">
        <v>13</v>
      </c>
      <c r="C9" s="84" t="e">
        <f>#REF!</f>
        <v>#REF!</v>
      </c>
      <c r="D9" s="84" t="e">
        <f>#REF!</f>
        <v>#REF!</v>
      </c>
      <c r="E9" s="84">
        <v>4</v>
      </c>
      <c r="F9" s="84">
        <v>4</v>
      </c>
      <c r="G9" s="85"/>
      <c r="H9" s="86">
        <v>1</v>
      </c>
      <c r="I9" s="88">
        <v>2</v>
      </c>
      <c r="J9" s="84">
        <v>3</v>
      </c>
      <c r="K9" s="89">
        <v>4</v>
      </c>
      <c r="L9" s="90"/>
      <c r="M9" s="90">
        <f t="shared" si="0"/>
        <v>4</v>
      </c>
      <c r="N9" s="82">
        <v>4</v>
      </c>
      <c r="O9" s="82">
        <v>4</v>
      </c>
      <c r="P9" s="91">
        <v>4</v>
      </c>
      <c r="Q9" s="92" t="str">
        <f>IF(P9=1,'Metas Progestão'!D23, IF(P9=2,'Metas Progestão'!D24, IF(P9=3,'Metas Progestão'!D25,IF(P9=4,'Metas Progestão'!D26,Y3))))</f>
        <v>Existe Conselho constituído e atuante na gestão das águas (diversas resoluções, moções e outras decisões tomadas) e funcionando em condições adequadas (reuniões periódicas, comparecimento satisfatório dos seus membros).</v>
      </c>
      <c r="S9" s="91" t="s">
        <v>215</v>
      </c>
    </row>
    <row r="10" spans="1:19" ht="31.5" x14ac:dyDescent="0.25">
      <c r="A10" s="96" t="s">
        <v>9</v>
      </c>
      <c r="B10" s="97" t="s">
        <v>54</v>
      </c>
      <c r="C10" s="84" t="e">
        <f>#REF!</f>
        <v>#REF!</v>
      </c>
      <c r="D10" s="84" t="e">
        <f>#REF!</f>
        <v>#REF!</v>
      </c>
      <c r="E10" s="84">
        <v>4</v>
      </c>
      <c r="F10" s="84">
        <v>4</v>
      </c>
      <c r="G10" s="85"/>
      <c r="H10" s="86">
        <v>1</v>
      </c>
      <c r="I10" s="88">
        <v>2</v>
      </c>
      <c r="J10" s="84">
        <v>3</v>
      </c>
      <c r="K10" s="89">
        <v>4</v>
      </c>
      <c r="L10" s="90"/>
      <c r="M10" s="90">
        <f t="shared" si="0"/>
        <v>4</v>
      </c>
      <c r="N10" s="96">
        <v>2</v>
      </c>
      <c r="O10" s="96">
        <v>3</v>
      </c>
      <c r="P10" s="91">
        <v>4</v>
      </c>
      <c r="Q10" s="92" t="str">
        <f>IF(P10=1,'Metas Progestão'!D27, IF(P10=2,'Metas Progestão'!D28, IF(P10=3,'Metas Progestão'!D29,IF(P10=4,'Metas Progestão'!D30,Y4))))</f>
        <v>Existem Comitês estaduais e/ou organismos colegiados de recursos hídricos em todas as bacias/áreas críticas.</v>
      </c>
      <c r="S10" s="91" t="s">
        <v>215</v>
      </c>
    </row>
    <row r="11" spans="1:19" ht="47.25" x14ac:dyDescent="0.25">
      <c r="A11" s="98" t="s">
        <v>10</v>
      </c>
      <c r="B11" s="92" t="s">
        <v>55</v>
      </c>
      <c r="C11" s="84">
        <v>1</v>
      </c>
      <c r="D11" s="84" t="e">
        <f>#REF!</f>
        <v>#REF!</v>
      </c>
      <c r="E11" s="84">
        <v>2</v>
      </c>
      <c r="F11" s="84">
        <v>3</v>
      </c>
      <c r="G11" s="85"/>
      <c r="H11" s="86">
        <v>1</v>
      </c>
      <c r="I11" s="88">
        <v>2</v>
      </c>
      <c r="J11" s="84">
        <v>3</v>
      </c>
      <c r="K11" s="89">
        <v>4</v>
      </c>
      <c r="L11" s="90"/>
      <c r="M11" s="90">
        <f t="shared" si="0"/>
        <v>4</v>
      </c>
      <c r="N11" s="98">
        <v>2</v>
      </c>
      <c r="O11" s="96">
        <v>3</v>
      </c>
      <c r="P11" s="91">
        <v>3</v>
      </c>
      <c r="Q11" s="92" t="str">
        <f>IF(P11=1,'Metas Progestão'!D31, IF(P11=2,'Metas Progestão'!D32, IF(P11=3,'Metas Progestão'!D33,IF(P11=4,'Metas Progestão'!D34,Y5))))</f>
        <v>Há apoio ao funcionamento dos organismos colegiados e das secretarias executivas dos Comitês de Bacia Hidrográfica instalados, realizado pela Administração Pública e, em alguns casos, por entidades específicas que atuam como Agência de Água ou entidade delegatária de suas funções.</v>
      </c>
      <c r="S11" s="134" t="s">
        <v>216</v>
      </c>
    </row>
    <row r="12" spans="1:19" ht="31.5" x14ac:dyDescent="0.25">
      <c r="A12" s="96" t="s">
        <v>11</v>
      </c>
      <c r="B12" s="97" t="s">
        <v>57</v>
      </c>
      <c r="C12" s="84" t="e">
        <f>#REF!</f>
        <v>#REF!</v>
      </c>
      <c r="D12" s="84" t="e">
        <f>#REF!</f>
        <v>#REF!</v>
      </c>
      <c r="E12" s="84">
        <v>2</v>
      </c>
      <c r="F12" s="84">
        <v>3</v>
      </c>
      <c r="G12" s="85"/>
      <c r="H12" s="86">
        <v>1</v>
      </c>
      <c r="I12" s="88">
        <v>2</v>
      </c>
      <c r="J12" s="89">
        <v>3</v>
      </c>
      <c r="K12" s="90"/>
      <c r="L12" s="90"/>
      <c r="M12" s="90">
        <f t="shared" si="0"/>
        <v>3</v>
      </c>
      <c r="N12" s="96">
        <v>2</v>
      </c>
      <c r="O12" s="96">
        <v>3</v>
      </c>
      <c r="P12" s="91">
        <v>3</v>
      </c>
      <c r="Q12" s="92" t="str">
        <f>IF(P12=1,'Metas Progestão'!D35,IF(P12=2,'Metas Progestão'!D36,IF(P12=3,'Metas Progestão'!D37,Y7)))</f>
        <v>Existem diversas ações de comunicação social e difusão de informações em temas afetos à gestão de recursos hídricos, realizadas a partir de uma base técnica profissional e de um planejamento adequado.</v>
      </c>
      <c r="S12" s="134" t="s">
        <v>216</v>
      </c>
    </row>
    <row r="13" spans="1:19" ht="47.25" x14ac:dyDescent="0.25">
      <c r="A13" s="82" t="s">
        <v>12</v>
      </c>
      <c r="B13" s="83" t="s">
        <v>58</v>
      </c>
      <c r="C13" s="84" t="e">
        <f>#REF!</f>
        <v>#REF!</v>
      </c>
      <c r="D13" s="84" t="e">
        <f>#REF!</f>
        <v>#REF!</v>
      </c>
      <c r="E13" s="84">
        <v>2</v>
      </c>
      <c r="F13" s="84">
        <v>2</v>
      </c>
      <c r="G13" s="85"/>
      <c r="H13" s="86">
        <v>1</v>
      </c>
      <c r="I13" s="88">
        <v>2</v>
      </c>
      <c r="J13" s="89">
        <v>3</v>
      </c>
      <c r="K13" s="90"/>
      <c r="L13" s="90"/>
      <c r="M13" s="90">
        <f t="shared" si="0"/>
        <v>3</v>
      </c>
      <c r="N13" s="82">
        <v>2</v>
      </c>
      <c r="O13" s="82">
        <v>3</v>
      </c>
      <c r="P13" s="91">
        <v>2</v>
      </c>
      <c r="Q13" s="92" t="str">
        <f>IF(P13=1,'Metas Progestão'!D38,IF(P13=2,'Metas Progestão'!D39,IF(P13=3,'Metas Progestão'!D40,Y8)))</f>
        <v>Existe programa de capacitação em âmbito estadual para temas afetos à gestão de recursos hídricos, mas não é um programa devidamente formalizado, realizado de modo contínuo e baseado em estudos de determinação de demandas (por exemplo, DNT).</v>
      </c>
      <c r="S13" s="91" t="s">
        <v>215</v>
      </c>
    </row>
    <row r="14" spans="1:19" ht="48" thickBot="1" x14ac:dyDescent="0.3">
      <c r="A14" s="99" t="s">
        <v>56</v>
      </c>
      <c r="B14" s="100" t="s">
        <v>59</v>
      </c>
      <c r="C14" s="101" t="e">
        <f>#REF!</f>
        <v>#REF!</v>
      </c>
      <c r="D14" s="101" t="e">
        <f>#REF!</f>
        <v>#REF!</v>
      </c>
      <c r="E14" s="101">
        <v>2</v>
      </c>
      <c r="F14" s="101">
        <v>3</v>
      </c>
      <c r="G14" s="102"/>
      <c r="H14" s="103">
        <v>1</v>
      </c>
      <c r="I14" s="104">
        <v>2</v>
      </c>
      <c r="J14" s="105">
        <v>3</v>
      </c>
      <c r="K14" s="106"/>
      <c r="L14" s="106"/>
      <c r="M14" s="106">
        <f t="shared" si="0"/>
        <v>3</v>
      </c>
      <c r="N14" s="99">
        <v>2</v>
      </c>
      <c r="O14" s="99">
        <v>3</v>
      </c>
      <c r="P14" s="107">
        <v>3</v>
      </c>
      <c r="Q14" s="108" t="str">
        <f>IF(P14=1,'Metas Progestão'!D41,IF(P14=2,'Metas Progestão'!D42,IF(P14=3,'Metas Progestão'!D43,Y9)))</f>
        <v>Há uma adequada articulação do poder público com os setores usuários e transversais, não restrita às atividades realizadas no âmbito do Conselho Estadual, dos Comitês e de outros organismos colegiados de recursos hídricos (associações de usuários, associações de açudes).</v>
      </c>
      <c r="S14" s="135" t="s">
        <v>216</v>
      </c>
    </row>
    <row r="15" spans="1:19" ht="17.25" thickTop="1" thickBot="1" x14ac:dyDescent="0.3">
      <c r="A15" s="37"/>
      <c r="B15" s="38"/>
      <c r="C15" s="39" t="e">
        <f>SUM(C5:C14)</f>
        <v>#REF!</v>
      </c>
      <c r="D15" s="39" t="e">
        <f t="shared" ref="D15:F15" si="1">SUM(D5:D14)</f>
        <v>#REF!</v>
      </c>
      <c r="E15" s="39">
        <f t="shared" ref="E15" si="2">SUM(E5:E14)</f>
        <v>31</v>
      </c>
      <c r="F15" s="39">
        <f t="shared" si="1"/>
        <v>34</v>
      </c>
      <c r="G15" s="40"/>
      <c r="H15" s="146">
        <f>SUM(M5:M14)</f>
        <v>38</v>
      </c>
      <c r="I15" s="146"/>
      <c r="J15" s="146"/>
      <c r="K15" s="146"/>
      <c r="L15" s="146"/>
      <c r="M15" s="38"/>
      <c r="N15" s="109"/>
      <c r="O15" s="109"/>
      <c r="P15" s="109"/>
      <c r="Q15" s="38"/>
      <c r="S15" s="109"/>
    </row>
    <row r="16" spans="1:19" ht="17.25" thickTop="1" thickBot="1" x14ac:dyDescent="0.3">
      <c r="A16" s="147" t="s">
        <v>16</v>
      </c>
      <c r="B16" s="147"/>
      <c r="C16" s="147"/>
      <c r="D16" s="147"/>
      <c r="E16" s="147"/>
      <c r="F16" s="147"/>
      <c r="G16" s="147"/>
      <c r="H16" s="147"/>
      <c r="I16" s="147"/>
      <c r="J16" s="147"/>
      <c r="K16" s="147"/>
      <c r="L16" s="147"/>
      <c r="M16" s="38"/>
      <c r="N16" s="138" t="s">
        <v>191</v>
      </c>
      <c r="O16" s="139" t="s">
        <v>207</v>
      </c>
      <c r="P16" s="110" t="str">
        <f>P4</f>
        <v xml:space="preserve">NÍVEL </v>
      </c>
      <c r="Q16" s="111" t="s">
        <v>197</v>
      </c>
      <c r="S16" s="110"/>
    </row>
    <row r="17" spans="1:19" ht="30" customHeight="1" thickTop="1" x14ac:dyDescent="0.25">
      <c r="A17" s="123" t="s">
        <v>17</v>
      </c>
      <c r="B17" s="124" t="s">
        <v>60</v>
      </c>
      <c r="C17" s="125" t="e">
        <f>#REF!</f>
        <v>#REF!</v>
      </c>
      <c r="D17" s="125" t="e">
        <f>#REF!</f>
        <v>#REF!</v>
      </c>
      <c r="E17" s="125">
        <v>3</v>
      </c>
      <c r="F17" s="125">
        <v>3</v>
      </c>
      <c r="G17" s="126"/>
      <c r="H17" s="127">
        <v>1</v>
      </c>
      <c r="I17" s="129">
        <v>2</v>
      </c>
      <c r="J17" s="130">
        <v>3</v>
      </c>
      <c r="K17" s="131"/>
      <c r="L17" s="131"/>
      <c r="M17" s="131">
        <f t="shared" si="0"/>
        <v>3</v>
      </c>
      <c r="N17" s="123">
        <v>3</v>
      </c>
      <c r="O17" s="123">
        <v>3</v>
      </c>
      <c r="P17" s="132">
        <v>3</v>
      </c>
      <c r="Q17" s="133" t="str">
        <f>IF(P17=1,'Metas Progestão'!D46,IF(P17=2,'Metas Progestão'!D47,IF(P17=3,'Metas Progestão'!D48,Y12)))</f>
        <v>Há um conhecimento adequado das demandas e das disponibilidades hídricas sob domínio estadual (águas superficiais e subterrâneas) em todo o território, por meio de estudos específicos ou planos de recursos hídricos.</v>
      </c>
      <c r="S17" s="132" t="s">
        <v>215</v>
      </c>
    </row>
    <row r="18" spans="1:19" ht="31.5" x14ac:dyDescent="0.25">
      <c r="A18" s="70" t="s">
        <v>18</v>
      </c>
      <c r="B18" s="120" t="s">
        <v>61</v>
      </c>
      <c r="C18" s="72" t="e">
        <f>#REF!</f>
        <v>#REF!</v>
      </c>
      <c r="D18" s="72" t="e">
        <f>#REF!</f>
        <v>#REF!</v>
      </c>
      <c r="E18" s="72">
        <v>3</v>
      </c>
      <c r="F18" s="72">
        <v>3</v>
      </c>
      <c r="G18" s="73"/>
      <c r="H18" s="116">
        <v>1</v>
      </c>
      <c r="I18" s="118">
        <v>2</v>
      </c>
      <c r="J18" s="119">
        <v>3</v>
      </c>
      <c r="K18" s="79"/>
      <c r="L18" s="79"/>
      <c r="M18" s="79">
        <f t="shared" si="0"/>
        <v>3</v>
      </c>
      <c r="N18" s="70">
        <v>3</v>
      </c>
      <c r="O18" s="70">
        <v>3</v>
      </c>
      <c r="P18" s="80">
        <v>3</v>
      </c>
      <c r="Q18" s="81" t="str">
        <f>IF(P18=1,'Metas Progestão'!D49,IF(P18=2,'Metas Progestão'!D50,IF(P18=3,'Metas Progestão'!D51,Y13)))</f>
        <v>Há uma divisão hidrográfica reconhecida, confiável e formalmente estabelecida (por Lei, por Decreto ou por Resolução do Conselho Estadual).</v>
      </c>
      <c r="S18" s="80" t="s">
        <v>215</v>
      </c>
    </row>
    <row r="19" spans="1:19" ht="47.25" x14ac:dyDescent="0.25">
      <c r="A19" s="114" t="s">
        <v>19</v>
      </c>
      <c r="B19" s="115" t="s">
        <v>64</v>
      </c>
      <c r="C19" s="72" t="e">
        <f>#REF!</f>
        <v>#REF!</v>
      </c>
      <c r="D19" s="72" t="e">
        <f>#REF!</f>
        <v>#REF!</v>
      </c>
      <c r="E19" s="72">
        <v>3</v>
      </c>
      <c r="F19" s="72">
        <v>3</v>
      </c>
      <c r="G19" s="73"/>
      <c r="H19" s="116">
        <v>1</v>
      </c>
      <c r="I19" s="118">
        <v>2</v>
      </c>
      <c r="J19" s="119">
        <v>3</v>
      </c>
      <c r="K19" s="79"/>
      <c r="L19" s="79"/>
      <c r="M19" s="79">
        <f t="shared" si="0"/>
        <v>3</v>
      </c>
      <c r="N19" s="114">
        <v>3</v>
      </c>
      <c r="O19" s="114">
        <v>3</v>
      </c>
      <c r="P19" s="80">
        <v>3</v>
      </c>
      <c r="Q19" s="81" t="str">
        <f>IF(P19=1,'Metas Progestão'!D52,IF(P19=2,'Metas Progestão'!D53,IF(P19=3,'Metas Progestão'!D54,Y14)))</f>
        <v>Há um planejamento estratégico aprovado para orientar as ações da Administração Pública (Secretaria e/ou Organismo Gestor) na gestão de recursos hídricos, bem como os instrumentos e as condições necessárias para a sua efetiva implementação.</v>
      </c>
      <c r="S19" s="80" t="s">
        <v>215</v>
      </c>
    </row>
    <row r="20" spans="1:19" ht="47.25" x14ac:dyDescent="0.25">
      <c r="A20" s="70" t="s">
        <v>20</v>
      </c>
      <c r="B20" s="120" t="s">
        <v>65</v>
      </c>
      <c r="C20" s="72" t="e">
        <f>#REF!</f>
        <v>#REF!</v>
      </c>
      <c r="D20" s="72" t="e">
        <f>#REF!</f>
        <v>#REF!</v>
      </c>
      <c r="E20" s="72">
        <v>4</v>
      </c>
      <c r="F20" s="72">
        <v>4</v>
      </c>
      <c r="G20" s="73"/>
      <c r="H20" s="116">
        <v>1</v>
      </c>
      <c r="I20" s="117">
        <v>2</v>
      </c>
      <c r="J20" s="118">
        <v>3</v>
      </c>
      <c r="K20" s="72">
        <v>4</v>
      </c>
      <c r="L20" s="119">
        <v>5</v>
      </c>
      <c r="M20" s="79">
        <f t="shared" si="0"/>
        <v>5</v>
      </c>
      <c r="N20" s="70">
        <v>4</v>
      </c>
      <c r="O20" s="70">
        <v>5</v>
      </c>
      <c r="P20" s="80">
        <v>4</v>
      </c>
      <c r="Q20" s="81" t="str">
        <f>IF(P20=1,'Metas Progestão'!D55, IF(P20=2,'Metas Progestão'!D56, IF(P20=3,'Metas Progestão'!D57, IF(P20=4,'Metas Progestão'!D58,IF(P20=5,'Metas Progestão'!D59,Y17)))))</f>
        <v>Existe Plano Estadual de Recursos Hídricos aprovado pelo Conselho Estadual e atualizado, bem como condições para sua efetiva implementação, mas o mesmo ainda não está sendo devidamente apropriado pelos gestores públicos e/ou agentes setoriais.</v>
      </c>
      <c r="S20" s="80" t="s">
        <v>215</v>
      </c>
    </row>
    <row r="21" spans="1:19" ht="15.75" x14ac:dyDescent="0.25">
      <c r="A21" s="114" t="s">
        <v>21</v>
      </c>
      <c r="B21" s="115" t="s">
        <v>66</v>
      </c>
      <c r="C21" s="72" t="e">
        <f>#REF!</f>
        <v>#REF!</v>
      </c>
      <c r="D21" s="72" t="e">
        <f>#REF!</f>
        <v>#REF!</v>
      </c>
      <c r="E21" s="72">
        <v>1</v>
      </c>
      <c r="F21" s="72">
        <v>2</v>
      </c>
      <c r="G21" s="73"/>
      <c r="H21" s="116">
        <v>1</v>
      </c>
      <c r="I21" s="118">
        <v>2</v>
      </c>
      <c r="J21" s="72">
        <v>3</v>
      </c>
      <c r="K21" s="119">
        <v>4</v>
      </c>
      <c r="L21" s="79"/>
      <c r="M21" s="79">
        <f t="shared" si="0"/>
        <v>4</v>
      </c>
      <c r="N21" s="114">
        <v>2</v>
      </c>
      <c r="O21" s="114">
        <v>3</v>
      </c>
      <c r="P21" s="80">
        <v>2</v>
      </c>
      <c r="Q21" s="81" t="str">
        <f>IF(P21=1,'Metas Progestão'!D60, IF(P21=2,'Metas Progestão'!D61, IF(P21=3,'Metas Progestão'!D62,IF(P21=4,'Metas Progestão'!D63,Y15))))</f>
        <v>Alguns comitês estaduais já aprovaram seus planos de bacia.</v>
      </c>
      <c r="S21" s="136" t="s">
        <v>216</v>
      </c>
    </row>
    <row r="22" spans="1:19" ht="31.5" x14ac:dyDescent="0.25">
      <c r="A22" s="121" t="s">
        <v>22</v>
      </c>
      <c r="B22" s="122" t="s">
        <v>25</v>
      </c>
      <c r="C22" s="72" t="e">
        <f>#REF!</f>
        <v>#REF!</v>
      </c>
      <c r="D22" s="72" t="e">
        <f>#REF!</f>
        <v>#REF!</v>
      </c>
      <c r="E22" s="72">
        <v>3</v>
      </c>
      <c r="F22" s="72">
        <v>3</v>
      </c>
      <c r="G22" s="73"/>
      <c r="H22" s="116">
        <v>1</v>
      </c>
      <c r="I22" s="118">
        <v>2</v>
      </c>
      <c r="J22" s="72">
        <v>3</v>
      </c>
      <c r="K22" s="119">
        <v>4</v>
      </c>
      <c r="L22" s="79"/>
      <c r="M22" s="79">
        <f t="shared" si="0"/>
        <v>4</v>
      </c>
      <c r="N22" s="121">
        <v>2</v>
      </c>
      <c r="O22" s="114">
        <v>3</v>
      </c>
      <c r="P22" s="80">
        <v>3</v>
      </c>
      <c r="Q22" s="81" t="str">
        <f>IF(P22=1,'Metas Progestão'!D64, IF(P22=2,'Metas Progestão'!D65, IF(P22=3,'Metas Progestão'!D66,IF(P22=4,'Metas Progestão'!D67,Y16))))</f>
        <v>Existem alguns corpos hídricos e hidrogeológicos enquadrados respectivamente nos termos das Resoluções CONAMA nº 357/2005 e nº 396/2008.</v>
      </c>
      <c r="S22" s="80" t="s">
        <v>215</v>
      </c>
    </row>
    <row r="23" spans="1:19" ht="31.5" x14ac:dyDescent="0.25">
      <c r="A23" s="114" t="s">
        <v>23</v>
      </c>
      <c r="B23" s="115" t="s">
        <v>67</v>
      </c>
      <c r="C23" s="72" t="e">
        <f>#REF!</f>
        <v>#REF!</v>
      </c>
      <c r="D23" s="72" t="e">
        <f>#REF!</f>
        <v>#REF!</v>
      </c>
      <c r="E23" s="72">
        <v>3</v>
      </c>
      <c r="F23" s="72">
        <v>3</v>
      </c>
      <c r="G23" s="73"/>
      <c r="H23" s="116">
        <v>1</v>
      </c>
      <c r="I23" s="118">
        <v>2</v>
      </c>
      <c r="J23" s="72">
        <v>3</v>
      </c>
      <c r="K23" s="119">
        <v>4</v>
      </c>
      <c r="L23" s="79"/>
      <c r="M23" s="79">
        <f t="shared" si="0"/>
        <v>4</v>
      </c>
      <c r="N23" s="114">
        <v>3</v>
      </c>
      <c r="O23" s="114">
        <v>4</v>
      </c>
      <c r="P23" s="80">
        <v>3</v>
      </c>
      <c r="Q23" s="81" t="str">
        <f>IF(P23=1,'Metas Progestão'!D68, IF(P23=2,'Metas Progestão'!D69, IF(P23=3,'Metas Progestão'!D70,IF(P23=4,'Metas Progestão'!D71,Y17))))</f>
        <v>Existem estudos especiais para alguns temas de interesse da gestão em nível estadual, e esses estudos estão atualizados e são suficientes para orientar as ações de gestão nos aspectos por ele abordados.</v>
      </c>
      <c r="S23" s="80" t="s">
        <v>215</v>
      </c>
    </row>
    <row r="24" spans="1:19" ht="31.5" customHeight="1" thickBot="1" x14ac:dyDescent="0.3">
      <c r="A24" s="35" t="s">
        <v>24</v>
      </c>
      <c r="B24" s="68" t="s">
        <v>69</v>
      </c>
      <c r="C24" s="44" t="e">
        <f>#REF!</f>
        <v>#REF!</v>
      </c>
      <c r="D24" s="44" t="e">
        <f>#REF!</f>
        <v>#REF!</v>
      </c>
      <c r="E24" s="44">
        <v>2</v>
      </c>
      <c r="F24" s="44">
        <v>3</v>
      </c>
      <c r="G24" s="36"/>
      <c r="H24" s="41">
        <v>1</v>
      </c>
      <c r="I24" s="42">
        <v>2</v>
      </c>
      <c r="J24" s="43">
        <v>3</v>
      </c>
      <c r="K24" s="37"/>
      <c r="L24" s="37"/>
      <c r="M24" s="37">
        <f t="shared" si="0"/>
        <v>3</v>
      </c>
      <c r="N24" s="35">
        <v>3</v>
      </c>
      <c r="O24" s="35">
        <v>3</v>
      </c>
      <c r="P24" s="112">
        <v>3</v>
      </c>
      <c r="Q24" s="113" t="str">
        <f>IF(P24=1,'Metas Progestão'!D72,IF(P24=2,'Metas Progestão'!D73,IF(P24=3,'Metas Progestão'!D74,Y19)))</f>
        <v>Existem sistemas e/ou modelos de suporte à decisão operacionais em âmbito estadual, os quais estão devidamente integrados às rotinas operacionais e/ou aos processos gerenciais e finalísticos (planejamento, outorga, cobrança, etc.).</v>
      </c>
      <c r="S24" s="137" t="s">
        <v>216</v>
      </c>
    </row>
    <row r="25" spans="1:19" ht="17.25" thickTop="1" thickBot="1" x14ac:dyDescent="0.3">
      <c r="A25" s="37"/>
      <c r="B25" s="38"/>
      <c r="C25" s="39" t="e">
        <f>SUM(C17:C24)</f>
        <v>#REF!</v>
      </c>
      <c r="D25" s="39" t="e">
        <f t="shared" ref="D25:F25" si="3">SUM(D17:D24)</f>
        <v>#REF!</v>
      </c>
      <c r="E25" s="39">
        <f t="shared" ref="E25" si="4">SUM(E17:E24)</f>
        <v>22</v>
      </c>
      <c r="F25" s="39">
        <f t="shared" si="3"/>
        <v>24</v>
      </c>
      <c r="G25" s="40"/>
      <c r="H25" s="146">
        <f>SUM(M17:M24)</f>
        <v>29</v>
      </c>
      <c r="I25" s="146"/>
      <c r="J25" s="146"/>
      <c r="K25" s="146"/>
      <c r="L25" s="146"/>
      <c r="M25" s="38"/>
      <c r="N25" s="109"/>
      <c r="O25" s="109"/>
      <c r="P25" s="109"/>
      <c r="Q25" s="38"/>
      <c r="S25" s="109"/>
    </row>
    <row r="26" spans="1:19" ht="17.25" thickTop="1" thickBot="1" x14ac:dyDescent="0.3">
      <c r="A26" s="147" t="s">
        <v>26</v>
      </c>
      <c r="B26" s="147"/>
      <c r="C26" s="147"/>
      <c r="D26" s="147"/>
      <c r="E26" s="147"/>
      <c r="F26" s="147"/>
      <c r="G26" s="147"/>
      <c r="H26" s="147"/>
      <c r="I26" s="147"/>
      <c r="J26" s="147"/>
      <c r="K26" s="147"/>
      <c r="L26" s="147"/>
      <c r="M26" s="38"/>
      <c r="N26" s="138" t="s">
        <v>191</v>
      </c>
      <c r="O26" s="139" t="s">
        <v>207</v>
      </c>
      <c r="P26" s="110" t="str">
        <f>P4</f>
        <v xml:space="preserve">NÍVEL </v>
      </c>
      <c r="Q26" s="111" t="s">
        <v>197</v>
      </c>
      <c r="S26" s="110"/>
    </row>
    <row r="27" spans="1:19" ht="48" thickTop="1" x14ac:dyDescent="0.25">
      <c r="A27" s="123" t="s">
        <v>27</v>
      </c>
      <c r="B27" s="124" t="s">
        <v>129</v>
      </c>
      <c r="C27" s="125" t="e">
        <f>#REF!</f>
        <v>#REF!</v>
      </c>
      <c r="D27" s="125" t="e">
        <f>#REF!</f>
        <v>#REF!</v>
      </c>
      <c r="E27" s="125">
        <v>3</v>
      </c>
      <c r="F27" s="125">
        <v>3</v>
      </c>
      <c r="G27" s="126"/>
      <c r="H27" s="127">
        <v>1</v>
      </c>
      <c r="I27" s="128">
        <v>2</v>
      </c>
      <c r="J27" s="129">
        <v>3</v>
      </c>
      <c r="K27" s="125">
        <v>4</v>
      </c>
      <c r="L27" s="130">
        <v>5</v>
      </c>
      <c r="M27" s="131">
        <f t="shared" si="0"/>
        <v>5</v>
      </c>
      <c r="N27" s="123">
        <v>3</v>
      </c>
      <c r="O27" s="123">
        <v>3</v>
      </c>
      <c r="P27" s="132">
        <v>3</v>
      </c>
      <c r="Q27" s="133" t="str">
        <f>IF(P27=1,'Metas Progestão'!D77, IF(P27=2,'Metas Progestão'!D78, IF(P27=3,'Metas Progestão'!D79, IF(P27=4,'Metas Progestão'!D80,IF(P27=5,'Metas Progestão'!D81,Y24)))))</f>
        <v>Além dos requisitos estabelecidos no Nível 2, dispõe ainda de uma base digital em formato vetorial para a gestão de recursos hídricos, proveniente da vetorização da cartografia sistemática (escalas de 1:1.000.000 até 1:25.000) produzida pelo IBGE ou DSG.</v>
      </c>
      <c r="S27" s="132" t="s">
        <v>215</v>
      </c>
    </row>
    <row r="28" spans="1:19" ht="31.5" x14ac:dyDescent="0.25">
      <c r="A28" s="70" t="s">
        <v>28</v>
      </c>
      <c r="B28" s="120" t="s">
        <v>78</v>
      </c>
      <c r="C28" s="72" t="e">
        <f>#REF!</f>
        <v>#REF!</v>
      </c>
      <c r="D28" s="72" t="e">
        <f>#REF!</f>
        <v>#REF!</v>
      </c>
      <c r="E28" s="72">
        <v>3</v>
      </c>
      <c r="F28" s="72">
        <v>3</v>
      </c>
      <c r="G28" s="73"/>
      <c r="H28" s="116">
        <v>1</v>
      </c>
      <c r="I28" s="118">
        <v>2</v>
      </c>
      <c r="J28" s="72">
        <v>3</v>
      </c>
      <c r="K28" s="119">
        <v>4</v>
      </c>
      <c r="L28" s="79"/>
      <c r="M28" s="79">
        <f t="shared" si="0"/>
        <v>4</v>
      </c>
      <c r="N28" s="70">
        <v>3</v>
      </c>
      <c r="O28" s="70">
        <v>3</v>
      </c>
      <c r="P28" s="80">
        <v>3</v>
      </c>
      <c r="Q28" s="81" t="str">
        <f>IF(P28=1,'Metas Progestão'!D82, IF(P28=2,'Metas Progestão'!D83, IF(P28=3,'Metas Progestão'!D84,IF(P28=4,'Metas Progestão'!D85,Y22))))</f>
        <v>Existe cadastro de usuários (&gt; 20% do universo de usuários cadastrados), mas não existe cadastro de infraestrutura hídrica.</v>
      </c>
      <c r="S28" s="80" t="s">
        <v>215</v>
      </c>
    </row>
    <row r="29" spans="1:19" ht="47.25" x14ac:dyDescent="0.25">
      <c r="A29" s="70" t="s">
        <v>29</v>
      </c>
      <c r="B29" s="120" t="s">
        <v>82</v>
      </c>
      <c r="C29" s="72" t="e">
        <f>#REF!</f>
        <v>#REF!</v>
      </c>
      <c r="D29" s="72" t="e">
        <f>#REF!</f>
        <v>#REF!</v>
      </c>
      <c r="E29" s="72">
        <v>4</v>
      </c>
      <c r="F29" s="72">
        <v>4</v>
      </c>
      <c r="G29" s="73"/>
      <c r="H29" s="116">
        <v>1</v>
      </c>
      <c r="I29" s="118">
        <v>2</v>
      </c>
      <c r="J29" s="72">
        <v>3</v>
      </c>
      <c r="K29" s="119">
        <v>4</v>
      </c>
      <c r="L29" s="79"/>
      <c r="M29" s="79">
        <f t="shared" si="0"/>
        <v>4</v>
      </c>
      <c r="N29" s="70">
        <v>3</v>
      </c>
      <c r="O29" s="70">
        <v>3</v>
      </c>
      <c r="P29" s="80">
        <v>4</v>
      </c>
      <c r="Q29" s="81" t="str">
        <f>IF(P29=1,'Metas Progestão'!D86, IF(P29=2,'Metas Progestão'!D87, IF(P29=3,'Metas Progestão'!D88,IF(P29=4,'Metas Progestão'!D89,Y23))))</f>
        <v>Existem redes pluviométricas e fluviométricas operadas em âmbito estadual, próprias ou mistas, bem como um planejamento para implantação, ampliação e modernização dessas redes, e a cobertura é igual ou superior a 30% da rede planejada.</v>
      </c>
      <c r="S29" s="80" t="s">
        <v>215</v>
      </c>
    </row>
    <row r="30" spans="1:19" ht="63" x14ac:dyDescent="0.25">
      <c r="A30" s="114" t="s">
        <v>30</v>
      </c>
      <c r="B30" s="115" t="s">
        <v>87</v>
      </c>
      <c r="C30" s="72" t="e">
        <f>#REF!</f>
        <v>#REF!</v>
      </c>
      <c r="D30" s="72" t="e">
        <f>#REF!</f>
        <v>#REF!</v>
      </c>
      <c r="E30" s="72">
        <v>4</v>
      </c>
      <c r="F30" s="72">
        <v>4</v>
      </c>
      <c r="G30" s="73"/>
      <c r="H30" s="116">
        <v>1</v>
      </c>
      <c r="I30" s="118">
        <v>2</v>
      </c>
      <c r="J30" s="72">
        <v>3</v>
      </c>
      <c r="K30" s="119">
        <v>4</v>
      </c>
      <c r="L30" s="79"/>
      <c r="M30" s="79">
        <f t="shared" si="0"/>
        <v>4</v>
      </c>
      <c r="N30" s="114">
        <v>3</v>
      </c>
      <c r="O30" s="114">
        <v>3</v>
      </c>
      <c r="P30" s="80">
        <v>4</v>
      </c>
      <c r="Q30" s="81" t="str">
        <f>IF(P30=1,'Metas Progestão'!D90, IF(P30=2,'Metas Progestão'!D91, IF(P30=3,'Metas Progestão'!D92,IF(P30=4,'Metas Progestão'!D93,Y24))))</f>
        <v>Existe uma rede de qualidade de água mantida em âmbito estadual com objetivo de avaliação de tendência, com pelo menos 50% dos pontos previstos na Rede Nacional de Qualidade de Águas em operação conforme diretrizes e procedimentos estabelecidos pelo Programa Nacional de Avaliação da Qualidade de Águas (PNQA) e os dados gerados disponibilizados ao SNIRH.</v>
      </c>
      <c r="S30" s="80" t="s">
        <v>215</v>
      </c>
    </row>
    <row r="31" spans="1:19" ht="47.25" x14ac:dyDescent="0.25">
      <c r="A31" s="114" t="s">
        <v>31</v>
      </c>
      <c r="B31" s="115" t="s">
        <v>93</v>
      </c>
      <c r="C31" s="72" t="e">
        <f>#REF!</f>
        <v>#REF!</v>
      </c>
      <c r="D31" s="72" t="e">
        <f>#REF!</f>
        <v>#REF!</v>
      </c>
      <c r="E31" s="72">
        <v>2</v>
      </c>
      <c r="F31" s="72">
        <v>3</v>
      </c>
      <c r="G31" s="73"/>
      <c r="H31" s="116">
        <v>1</v>
      </c>
      <c r="I31" s="118">
        <v>2</v>
      </c>
      <c r="J31" s="119">
        <v>3</v>
      </c>
      <c r="K31" s="79"/>
      <c r="L31" s="79"/>
      <c r="M31" s="79">
        <f t="shared" si="0"/>
        <v>3</v>
      </c>
      <c r="N31" s="114">
        <v>3</v>
      </c>
      <c r="O31" s="114">
        <v>3</v>
      </c>
      <c r="P31" s="80">
        <v>3</v>
      </c>
      <c r="Q31" s="81" t="str">
        <f>IF(P31=1,'Metas Progestão'!D94,IF(P31=2,'Metas Progestão'!D95,IF(P31=3,'Metas Progestão'!D96,Y26)))</f>
        <v>Existem informações sobre recursos hídricos organizadas e sistematizadas em bancos de dados, bem como ferramental computacional que permita acessá-las e analisá-las em seu conjunto de forma a permitir sua utilização nos processos administrativos, gerenciais e de regulação do uso da água.</v>
      </c>
      <c r="S31" s="136" t="s">
        <v>216</v>
      </c>
    </row>
    <row r="32" spans="1:19" ht="63.75" thickBot="1" x14ac:dyDescent="0.3">
      <c r="A32" s="35" t="s">
        <v>94</v>
      </c>
      <c r="B32" s="69" t="s">
        <v>95</v>
      </c>
      <c r="C32" s="44">
        <v>1</v>
      </c>
      <c r="D32" s="44" t="e">
        <f>#REF!</f>
        <v>#REF!</v>
      </c>
      <c r="E32" s="44">
        <v>2</v>
      </c>
      <c r="F32" s="44">
        <v>3</v>
      </c>
      <c r="G32" s="36"/>
      <c r="H32" s="41">
        <v>1</v>
      </c>
      <c r="I32" s="42">
        <v>2</v>
      </c>
      <c r="J32" s="44">
        <v>3</v>
      </c>
      <c r="K32" s="43">
        <v>4</v>
      </c>
      <c r="L32" s="37"/>
      <c r="M32" s="37">
        <f t="shared" si="0"/>
        <v>4</v>
      </c>
      <c r="N32" s="35">
        <v>3</v>
      </c>
      <c r="O32" s="35">
        <v>3</v>
      </c>
      <c r="P32" s="112">
        <v>3</v>
      </c>
      <c r="Q32" s="113" t="str">
        <f>IF(P32=1,'Metas Progestão'!D97, IF(P32=2,'Metas Progestão'!D98, IF(P32=3,'Metas Progestão'!D99,IF(P32=4,'Metas Progestão'!D100,Y26))))</f>
        <v>Existem ações financiadas e/ou promovidas no âmbito do sistema estadual de gerenciamento de recursos hídricos, voltadas à pesquisa científica e ao desenvolvimento tecnológico de seu interesse, as quais fazem parte de um plano ou programa mais amplo e estruturado, mas os resultados ainda não são adequadamente apropriados para inovação e/ou capacitação.</v>
      </c>
      <c r="S32" s="137" t="s">
        <v>216</v>
      </c>
    </row>
    <row r="33" spans="1:19" ht="17.25" thickTop="1" thickBot="1" x14ac:dyDescent="0.3">
      <c r="A33" s="38"/>
      <c r="B33" s="38"/>
      <c r="C33" s="39" t="e">
        <f>SUM(C27:C32)</f>
        <v>#REF!</v>
      </c>
      <c r="D33" s="39" t="e">
        <f t="shared" ref="D33:F33" si="5">SUM(D27:D32)</f>
        <v>#REF!</v>
      </c>
      <c r="E33" s="39">
        <f t="shared" ref="E33" si="6">SUM(E27:E32)</f>
        <v>18</v>
      </c>
      <c r="F33" s="39">
        <f t="shared" si="5"/>
        <v>20</v>
      </c>
      <c r="G33" s="40"/>
      <c r="H33" s="146">
        <f>SUM(M27:M32)</f>
        <v>24</v>
      </c>
      <c r="I33" s="146"/>
      <c r="J33" s="146"/>
      <c r="K33" s="146"/>
      <c r="L33" s="146"/>
      <c r="M33" s="38">
        <f t="shared" si="0"/>
        <v>24</v>
      </c>
      <c r="N33" s="109"/>
      <c r="O33" s="109"/>
      <c r="P33" s="109"/>
      <c r="Q33" s="38"/>
      <c r="S33" s="109"/>
    </row>
    <row r="34" spans="1:19" ht="17.25" thickTop="1" thickBot="1" x14ac:dyDescent="0.3">
      <c r="A34" s="147" t="s">
        <v>32</v>
      </c>
      <c r="B34" s="147"/>
      <c r="C34" s="147"/>
      <c r="D34" s="147"/>
      <c r="E34" s="147"/>
      <c r="F34" s="147"/>
      <c r="G34" s="147"/>
      <c r="H34" s="147"/>
      <c r="I34" s="147"/>
      <c r="J34" s="147"/>
      <c r="K34" s="147"/>
      <c r="L34" s="147"/>
      <c r="M34" s="38">
        <f t="shared" si="0"/>
        <v>0</v>
      </c>
      <c r="N34" s="138" t="s">
        <v>191</v>
      </c>
      <c r="O34" s="139" t="s">
        <v>207</v>
      </c>
      <c r="P34" s="110" t="str">
        <f>P4</f>
        <v xml:space="preserve">NÍVEL </v>
      </c>
      <c r="Q34" s="111" t="s">
        <v>197</v>
      </c>
      <c r="S34" s="110"/>
    </row>
    <row r="35" spans="1:19" ht="32.25" thickTop="1" x14ac:dyDescent="0.25">
      <c r="A35" s="123" t="s">
        <v>33</v>
      </c>
      <c r="B35" s="124" t="s">
        <v>41</v>
      </c>
      <c r="C35" s="125" t="e">
        <f>#REF!</f>
        <v>#REF!</v>
      </c>
      <c r="D35" s="125" t="e">
        <f>#REF!</f>
        <v>#REF!</v>
      </c>
      <c r="E35" s="125">
        <v>5</v>
      </c>
      <c r="F35" s="125">
        <v>5</v>
      </c>
      <c r="G35" s="126"/>
      <c r="H35" s="127">
        <v>1</v>
      </c>
      <c r="I35" s="128">
        <v>2</v>
      </c>
      <c r="J35" s="129">
        <v>3</v>
      </c>
      <c r="K35" s="125">
        <v>4</v>
      </c>
      <c r="L35" s="130">
        <v>5</v>
      </c>
      <c r="M35" s="131">
        <f t="shared" si="0"/>
        <v>5</v>
      </c>
      <c r="N35" s="123">
        <v>4</v>
      </c>
      <c r="O35" s="123">
        <v>5</v>
      </c>
      <c r="P35" s="132">
        <v>5</v>
      </c>
      <c r="Q35" s="133" t="str">
        <f>IF(P35=1,'Metas Progestão'!D103, IF(P35=2,'Metas Progestão'!D104, IF(P35=3,'Metas Progestão'!D105, IF(P35=4,'Metas Progestão'!D106,IF(P35=5,'Metas Progestão'!D107,Y32)))))</f>
        <v>Há emissão de outorga de direito de recursos hídricos para captação de água, bem como para lançamento de efluentes, tendo sido outorgados mais de 30% do universo de usuários.</v>
      </c>
      <c r="S35" s="132" t="s">
        <v>215</v>
      </c>
    </row>
    <row r="36" spans="1:19" ht="31.5" customHeight="1" x14ac:dyDescent="0.25">
      <c r="A36" s="70" t="s">
        <v>34</v>
      </c>
      <c r="B36" s="120" t="s">
        <v>42</v>
      </c>
      <c r="C36" s="72" t="e">
        <f>#REF!</f>
        <v>#REF!</v>
      </c>
      <c r="D36" s="72" t="e">
        <f>#REF!</f>
        <v>#REF!</v>
      </c>
      <c r="E36" s="72">
        <v>5</v>
      </c>
      <c r="F36" s="72">
        <v>5</v>
      </c>
      <c r="G36" s="73"/>
      <c r="H36" s="116">
        <v>1</v>
      </c>
      <c r="I36" s="117">
        <v>2</v>
      </c>
      <c r="J36" s="118">
        <v>3</v>
      </c>
      <c r="K36" s="72">
        <v>4</v>
      </c>
      <c r="L36" s="119">
        <v>5</v>
      </c>
      <c r="M36" s="79">
        <f t="shared" si="0"/>
        <v>5</v>
      </c>
      <c r="N36" s="70">
        <v>4</v>
      </c>
      <c r="O36" s="70">
        <v>4</v>
      </c>
      <c r="P36" s="80">
        <v>5</v>
      </c>
      <c r="Q36" s="81" t="str">
        <f>IF(P36=1,'Metas Progestão'!D108, IF(P36=2,'Metas Progestão'!D109, IF(P36=3,'Metas Progestão'!D110, IF(P36=4,'Metas Progestão'!D111,IF(P36=5,'Metas Progestão'!D112,Y33)))))</f>
        <v>Há fiscalização dos usuários outorgados atreladas ao processo de regularização do uso da água (cadastramento, outorga), estrutura específica e planejamento ou programação regular para desenvolvimento das ações de fiscalização.</v>
      </c>
      <c r="S36" s="80" t="s">
        <v>215</v>
      </c>
    </row>
    <row r="37" spans="1:19" ht="31.5" x14ac:dyDescent="0.25">
      <c r="A37" s="121" t="s">
        <v>35</v>
      </c>
      <c r="B37" s="122" t="s">
        <v>43</v>
      </c>
      <c r="C37" s="72" t="e">
        <f>#REF!</f>
        <v>#REF!</v>
      </c>
      <c r="D37" s="72" t="e">
        <f>#REF!</f>
        <v>#REF!</v>
      </c>
      <c r="E37" s="72">
        <v>2</v>
      </c>
      <c r="F37" s="72">
        <v>2</v>
      </c>
      <c r="G37" s="73"/>
      <c r="H37" s="116">
        <v>1</v>
      </c>
      <c r="I37" s="118">
        <v>2</v>
      </c>
      <c r="J37" s="72">
        <v>3</v>
      </c>
      <c r="K37" s="119">
        <v>4</v>
      </c>
      <c r="L37" s="79"/>
      <c r="M37" s="79">
        <f t="shared" si="0"/>
        <v>4</v>
      </c>
      <c r="N37" s="121">
        <v>2</v>
      </c>
      <c r="O37" s="114">
        <v>3</v>
      </c>
      <c r="P37" s="80">
        <v>2</v>
      </c>
      <c r="Q37" s="81" t="str">
        <f>IF(P37=1,'Metas Progestão'!D113, IF(P37=2,'Metas Progestão'!D114, IF(P37=3,'Metas Progestão'!D115,IF(P37=4,'Metas Progestão'!D116,Y31))))</f>
        <v>Não há qualquer tipo cobrança – nem por serviços de água bruta, nem pelo uso da água – mas já existem estudos ou regulamentos sobre o tema em âmbito estadual.</v>
      </c>
      <c r="S37" s="80" t="s">
        <v>215</v>
      </c>
    </row>
    <row r="38" spans="1:19" ht="47.25" x14ac:dyDescent="0.25">
      <c r="A38" s="114" t="s">
        <v>36</v>
      </c>
      <c r="B38" s="115" t="s">
        <v>44</v>
      </c>
      <c r="C38" s="72" t="e">
        <f>#REF!</f>
        <v>#REF!</v>
      </c>
      <c r="D38" s="72" t="e">
        <f>#REF!</f>
        <v>#REF!</v>
      </c>
      <c r="E38" s="72">
        <v>3</v>
      </c>
      <c r="F38" s="72">
        <v>3</v>
      </c>
      <c r="G38" s="73"/>
      <c r="H38" s="116">
        <v>1</v>
      </c>
      <c r="I38" s="118">
        <v>2</v>
      </c>
      <c r="J38" s="72">
        <v>3</v>
      </c>
      <c r="K38" s="119">
        <v>4</v>
      </c>
      <c r="L38" s="79"/>
      <c r="M38" s="79">
        <f t="shared" si="0"/>
        <v>4</v>
      </c>
      <c r="N38" s="114">
        <v>3</v>
      </c>
      <c r="O38" s="114">
        <v>3</v>
      </c>
      <c r="P38" s="80">
        <v>3</v>
      </c>
      <c r="Q38" s="81" t="str">
        <f>IF(P38=1,'Metas Progestão'!D117, IF(P38=2,'Metas Progestão'!D118, IF(P38=3,'Metas Progestão'!D119,IF(P38=4,'Metas Progestão'!D120,Y32))))</f>
        <v>O sistema estadual de recursos hídricos dispõe de fontes próprias de arrecadação (ex.: cobrança pelo uso da água, cobrança por serviços de água bruta, multas, taxas, emolumentos, etc.), mas essa arrecadação representa mais de 20% dos recursos financeiros necessários para garantir a sua sustentabilidade financeira.</v>
      </c>
      <c r="S38" s="80" t="s">
        <v>215</v>
      </c>
    </row>
    <row r="39" spans="1:19" ht="63" x14ac:dyDescent="0.25">
      <c r="A39" s="114" t="s">
        <v>37</v>
      </c>
      <c r="B39" s="115" t="s">
        <v>116</v>
      </c>
      <c r="C39" s="72" t="e">
        <f>#REF!</f>
        <v>#REF!</v>
      </c>
      <c r="D39" s="72" t="e">
        <f>#REF!</f>
        <v>#REF!</v>
      </c>
      <c r="E39" s="72">
        <v>2</v>
      </c>
      <c r="F39" s="72">
        <v>3</v>
      </c>
      <c r="G39" s="73"/>
      <c r="H39" s="116">
        <v>1</v>
      </c>
      <c r="I39" s="118">
        <v>2</v>
      </c>
      <c r="J39" s="119">
        <v>3</v>
      </c>
      <c r="K39" s="79"/>
      <c r="L39" s="79"/>
      <c r="M39" s="79">
        <f t="shared" si="0"/>
        <v>3</v>
      </c>
      <c r="N39" s="114">
        <v>3</v>
      </c>
      <c r="O39" s="114">
        <v>3</v>
      </c>
      <c r="P39" s="80">
        <v>3</v>
      </c>
      <c r="Q39" s="81" t="str">
        <f>IF(P39=1,'Metas Progestão'!D121,IF(P39=2,'Metas Progestão'!D122,IF(P39=3,'Metas Progestão'!D123,Y34)))</f>
        <v>A área de recursos hídricos tem razoável participação e influência na gestão de infraestrutura hídrica (planejamento de obras, administração, manutenção, operação), não restrita apenas aos aspectos regulatórios básicos (autorizações, outorgas, etc.), sendo responsável pela definição de normas gerais, manuais, modos operacionais, modelos de execução de obras.</v>
      </c>
      <c r="S39" s="136" t="s">
        <v>216</v>
      </c>
    </row>
    <row r="40" spans="1:19" ht="47.25" x14ac:dyDescent="0.25">
      <c r="A40" s="70" t="s">
        <v>38</v>
      </c>
      <c r="B40" s="120" t="s">
        <v>120</v>
      </c>
      <c r="C40" s="72" t="e">
        <f>#REF!</f>
        <v>#REF!</v>
      </c>
      <c r="D40" s="72" t="e">
        <f>#REF!</f>
        <v>#REF!</v>
      </c>
      <c r="E40" s="72">
        <v>2</v>
      </c>
      <c r="F40" s="72">
        <v>3</v>
      </c>
      <c r="G40" s="73"/>
      <c r="H40" s="116">
        <v>1</v>
      </c>
      <c r="I40" s="118">
        <v>2</v>
      </c>
      <c r="J40" s="72">
        <v>3</v>
      </c>
      <c r="K40" s="119">
        <v>4</v>
      </c>
      <c r="L40" s="79"/>
      <c r="M40" s="79">
        <f t="shared" si="0"/>
        <v>4</v>
      </c>
      <c r="N40" s="70">
        <v>3</v>
      </c>
      <c r="O40" s="70">
        <v>4</v>
      </c>
      <c r="P40" s="80">
        <v>3</v>
      </c>
      <c r="Q40" s="81" t="str">
        <f>IF(P40=1,'Metas Progestão'!D124, IF(P40=2,'Metas Progestão'!D125, IF(P40=3,'Metas Progestão'!D126,IF(P40=4,'Metas Progestão'!D127,Y34))))</f>
        <v>Há infraestrutura e procedimentos instituídos para monitoramento de eventos críticos, bem como planejamento e execução de ações de controle e mitigação dos efeitos de eventos hidrológicos extremos, existindo contudo maior necessidade de maior articulação entre os atores e integração federativa para implementação dessas ações.</v>
      </c>
      <c r="S40" s="136" t="s">
        <v>216</v>
      </c>
    </row>
    <row r="41" spans="1:19" ht="31.5" x14ac:dyDescent="0.25">
      <c r="A41" s="114" t="s">
        <v>39</v>
      </c>
      <c r="B41" s="115" t="s">
        <v>45</v>
      </c>
      <c r="C41" s="72" t="e">
        <f>#REF!</f>
        <v>#REF!</v>
      </c>
      <c r="D41" s="72" t="e">
        <f>#REF!</f>
        <v>#REF!</v>
      </c>
      <c r="E41" s="72">
        <v>2</v>
      </c>
      <c r="F41" s="72">
        <v>3</v>
      </c>
      <c r="G41" s="73"/>
      <c r="H41" s="116">
        <v>1</v>
      </c>
      <c r="I41" s="117">
        <v>2</v>
      </c>
      <c r="J41" s="118">
        <v>3</v>
      </c>
      <c r="K41" s="72">
        <v>4</v>
      </c>
      <c r="L41" s="119">
        <v>5</v>
      </c>
      <c r="M41" s="79">
        <f t="shared" si="0"/>
        <v>5</v>
      </c>
      <c r="N41" s="114">
        <v>3</v>
      </c>
      <c r="O41" s="114">
        <v>4</v>
      </c>
      <c r="P41" s="80">
        <v>3</v>
      </c>
      <c r="Q41" s="81" t="str">
        <f>IF(P41=1,'Metas Progestão'!D128, IF(P41=2,'Metas Progestão'!D129, IF(P41=3,'Metas Progestão'!D130, IF(P41=4,'Metas Progestão'!D131,IF(P41=5,'Metas Progestão'!D132,Y38)))))</f>
        <v>Existe Fundo Estadual de Recursos Hídricos previsto em lei, já devidamente regulamentado, mas o mesmo ainda não está operacional.</v>
      </c>
      <c r="S41" s="136" t="s">
        <v>216</v>
      </c>
    </row>
    <row r="42" spans="1:19" ht="48" thickBot="1" x14ac:dyDescent="0.3">
      <c r="A42" s="35" t="s">
        <v>40</v>
      </c>
      <c r="B42" s="69" t="s">
        <v>125</v>
      </c>
      <c r="C42" s="44">
        <v>1</v>
      </c>
      <c r="D42" s="44" t="e">
        <f>#REF!</f>
        <v>#REF!</v>
      </c>
      <c r="E42" s="44">
        <v>3</v>
      </c>
      <c r="F42" s="44">
        <v>3</v>
      </c>
      <c r="G42" s="36"/>
      <c r="H42" s="41">
        <v>1</v>
      </c>
      <c r="I42" s="42">
        <v>2</v>
      </c>
      <c r="J42" s="43">
        <v>3</v>
      </c>
      <c r="K42" s="37"/>
      <c r="L42" s="37"/>
      <c r="M42" s="37">
        <f t="shared" si="0"/>
        <v>3</v>
      </c>
      <c r="N42" s="35">
        <v>3</v>
      </c>
      <c r="O42" s="35">
        <v>3</v>
      </c>
      <c r="P42" s="112">
        <v>3</v>
      </c>
      <c r="Q42" s="113" t="str">
        <f>IF(P42=1,'Metas Progestão'!D133,IF(P42=2,'Metas Progestão'!D134,IF(P42=3,'Metas Progestão'!D135,Y37)))</f>
        <v xml:space="preserve"> Existem alguns programas e/ou projetos indutores para a gestão de recursos hídricos em nível estadual (ex. incentivos fiscais, pagamento por serviços ambientais, premiação de boas práticas, etc.), os quais contam com a participação e apoio dos atores sociais e da Administração Pública.</v>
      </c>
      <c r="S42" s="112" t="s">
        <v>215</v>
      </c>
    </row>
    <row r="43" spans="1:19" ht="17.25" thickTop="1" thickBot="1" x14ac:dyDescent="0.3">
      <c r="A43" s="38"/>
      <c r="B43" s="38"/>
      <c r="C43" s="39" t="e">
        <f>SUM(C35:C42)</f>
        <v>#REF!</v>
      </c>
      <c r="D43" s="39" t="e">
        <f t="shared" ref="D43:F43" si="7">SUM(D35:D42)</f>
        <v>#REF!</v>
      </c>
      <c r="E43" s="39">
        <f t="shared" ref="E43" si="8">SUM(E35:E42)</f>
        <v>24</v>
      </c>
      <c r="F43" s="39">
        <f t="shared" si="7"/>
        <v>27</v>
      </c>
      <c r="G43" s="40"/>
      <c r="H43" s="146">
        <f>SUM(M35:M42)</f>
        <v>33</v>
      </c>
      <c r="I43" s="146"/>
      <c r="J43" s="146"/>
      <c r="K43" s="146"/>
      <c r="L43" s="146"/>
      <c r="M43" s="38"/>
      <c r="N43" s="38"/>
      <c r="O43" s="38"/>
      <c r="P43" s="109"/>
      <c r="Q43" s="38"/>
      <c r="S43" s="109"/>
    </row>
    <row r="44" spans="1:19" s="30" customFormat="1" ht="19.5" thickTop="1" x14ac:dyDescent="0.3">
      <c r="A44" s="142" t="s">
        <v>47</v>
      </c>
      <c r="B44" s="142"/>
      <c r="C44" s="27" t="e">
        <f>C15+C25+C33+C43</f>
        <v>#REF!</v>
      </c>
      <c r="D44" s="27" t="e">
        <f t="shared" ref="D44:F44" si="9">D15+D25+D33+D43</f>
        <v>#REF!</v>
      </c>
      <c r="E44" s="27">
        <f t="shared" ref="E44" si="10">E15+E25+E33+E43</f>
        <v>95</v>
      </c>
      <c r="F44" s="27">
        <f t="shared" si="9"/>
        <v>105</v>
      </c>
      <c r="G44" s="28"/>
      <c r="H44" s="142">
        <f>H15+H25+H33+H43</f>
        <v>124</v>
      </c>
      <c r="I44" s="142"/>
      <c r="J44" s="142"/>
      <c r="K44" s="142"/>
      <c r="L44" s="142"/>
      <c r="P44" s="25"/>
      <c r="S44" s="25"/>
    </row>
    <row r="45" spans="1:19" ht="18.75" x14ac:dyDescent="0.3">
      <c r="A45" s="66" t="s">
        <v>209</v>
      </c>
      <c r="B45"/>
    </row>
    <row r="46" spans="1:19" ht="18.75" x14ac:dyDescent="0.3">
      <c r="A46" s="67" t="s">
        <v>210</v>
      </c>
      <c r="B46"/>
    </row>
    <row r="47" spans="1:19" ht="18.75" x14ac:dyDescent="0.3">
      <c r="A47" s="66" t="s">
        <v>211</v>
      </c>
      <c r="B47"/>
    </row>
    <row r="48" spans="1:19" ht="18.75" x14ac:dyDescent="0.3">
      <c r="A48" s="23" t="s">
        <v>212</v>
      </c>
      <c r="B48"/>
    </row>
  </sheetData>
  <mergeCells count="16">
    <mergeCell ref="S2:S3"/>
    <mergeCell ref="N2:O3"/>
    <mergeCell ref="A44:B44"/>
    <mergeCell ref="H44:L44"/>
    <mergeCell ref="A1:L1"/>
    <mergeCell ref="H3:L3"/>
    <mergeCell ref="A4:L4"/>
    <mergeCell ref="H15:L15"/>
    <mergeCell ref="A16:L16"/>
    <mergeCell ref="H25:L25"/>
    <mergeCell ref="A26:L26"/>
    <mergeCell ref="H33:L33"/>
    <mergeCell ref="A34:L34"/>
    <mergeCell ref="H43:L43"/>
    <mergeCell ref="H2:K2"/>
    <mergeCell ref="A2:G2"/>
  </mergeCells>
  <conditionalFormatting sqref="C5">
    <cfRule type="cellIs" dxfId="375" priority="243" operator="notBetween">
      <formula>1</formula>
      <formula>5</formula>
    </cfRule>
    <cfRule type="cellIs" dxfId="374" priority="709" operator="equal">
      <formula>5</formula>
    </cfRule>
    <cfRule type="cellIs" dxfId="373" priority="710" operator="equal">
      <formula>4</formula>
    </cfRule>
    <cfRule type="cellIs" dxfId="372" priority="711" operator="equal">
      <formula>3</formula>
    </cfRule>
    <cfRule type="cellIs" dxfId="371" priority="712" operator="equal">
      <formula>2</formula>
    </cfRule>
    <cfRule type="cellIs" dxfId="370" priority="713" stopIfTrue="1" operator="equal">
      <formula>1</formula>
    </cfRule>
  </conditionalFormatting>
  <conditionalFormatting sqref="C6">
    <cfRule type="cellIs" dxfId="369" priority="240" operator="notBetween">
      <formula>1</formula>
      <formula>5</formula>
    </cfRule>
    <cfRule type="cellIs" dxfId="368" priority="704" operator="equal">
      <formula>5</formula>
    </cfRule>
    <cfRule type="cellIs" dxfId="367" priority="705" operator="equal">
      <formula>4</formula>
    </cfRule>
    <cfRule type="cellIs" dxfId="366" priority="706" operator="equal">
      <formula>3</formula>
    </cfRule>
    <cfRule type="cellIs" dxfId="365" priority="707" operator="equal">
      <formula>2</formula>
    </cfRule>
    <cfRule type="cellIs" dxfId="364" priority="708" stopIfTrue="1" operator="equal">
      <formula>1</formula>
    </cfRule>
  </conditionalFormatting>
  <conditionalFormatting sqref="C8:D8 F8">
    <cfRule type="cellIs" dxfId="363" priority="700" operator="equal">
      <formula>4</formula>
    </cfRule>
    <cfRule type="cellIs" dxfId="362" priority="701" operator="equal">
      <formula>3</formula>
    </cfRule>
    <cfRule type="cellIs" dxfId="361" priority="702" operator="equal">
      <formula>2</formula>
    </cfRule>
    <cfRule type="cellIs" dxfId="360" priority="703" stopIfTrue="1" operator="equal">
      <formula>1</formula>
    </cfRule>
  </conditionalFormatting>
  <conditionalFormatting sqref="C14">
    <cfRule type="cellIs" dxfId="359" priority="213" operator="notBetween">
      <formula>1</formula>
      <formula>3</formula>
    </cfRule>
    <cfRule type="cellIs" dxfId="358" priority="697" operator="equal">
      <formula>3</formula>
    </cfRule>
    <cfRule type="cellIs" dxfId="357" priority="698" operator="equal">
      <formula>2</formula>
    </cfRule>
    <cfRule type="cellIs" dxfId="356" priority="699" stopIfTrue="1" operator="equal">
      <formula>1</formula>
    </cfRule>
  </conditionalFormatting>
  <conditionalFormatting sqref="C7">
    <cfRule type="cellIs" dxfId="355" priority="233" operator="notBetween">
      <formula>1</formula>
      <formula>3</formula>
    </cfRule>
    <cfRule type="cellIs" dxfId="354" priority="690" operator="equal">
      <formula>3</formula>
    </cfRule>
    <cfRule type="cellIs" dxfId="353" priority="691" operator="equal">
      <formula>2</formula>
    </cfRule>
    <cfRule type="cellIs" dxfId="352" priority="692" stopIfTrue="1" operator="equal">
      <formula>1</formula>
    </cfRule>
  </conditionalFormatting>
  <conditionalFormatting sqref="C17">
    <cfRule type="cellIs" dxfId="351" priority="683" operator="equal">
      <formula>3</formula>
    </cfRule>
    <cfRule type="cellIs" dxfId="350" priority="684" operator="equal">
      <formula>2</formula>
    </cfRule>
    <cfRule type="cellIs" dxfId="349" priority="685" stopIfTrue="1" operator="equal">
      <formula>1</formula>
    </cfRule>
  </conditionalFormatting>
  <conditionalFormatting sqref="C32">
    <cfRule type="cellIs" dxfId="348" priority="136" operator="notBetween">
      <formula>1</formula>
      <formula>4</formula>
    </cfRule>
    <cfRule type="cellIs" dxfId="347" priority="658" operator="equal">
      <formula>4</formula>
    </cfRule>
    <cfRule type="cellIs" dxfId="346" priority="659" operator="equal">
      <formula>3</formula>
    </cfRule>
    <cfRule type="cellIs" dxfId="345" priority="660" operator="equal">
      <formula>2</formula>
    </cfRule>
    <cfRule type="cellIs" dxfId="344" priority="661" stopIfTrue="1" operator="equal">
      <formula>1</formula>
    </cfRule>
  </conditionalFormatting>
  <conditionalFormatting sqref="G17:G24">
    <cfRule type="cellIs" dxfId="343" priority="601" operator="equal">
      <formula>3</formula>
    </cfRule>
    <cfRule type="cellIs" dxfId="342" priority="602" operator="equal">
      <formula>2</formula>
    </cfRule>
    <cfRule type="cellIs" dxfId="341" priority="603" stopIfTrue="1" operator="equal">
      <formula>1</formula>
    </cfRule>
  </conditionalFormatting>
  <conditionalFormatting sqref="G27:G32">
    <cfRule type="cellIs" dxfId="340" priority="568" operator="equal">
      <formula>5</formula>
    </cfRule>
    <cfRule type="cellIs" dxfId="339" priority="569" operator="equal">
      <formula>4</formula>
    </cfRule>
    <cfRule type="cellIs" dxfId="338" priority="570" operator="equal">
      <formula>3</formula>
    </cfRule>
    <cfRule type="cellIs" dxfId="337" priority="571" operator="equal">
      <formula>2</formula>
    </cfRule>
    <cfRule type="cellIs" dxfId="336" priority="572" stopIfTrue="1" operator="equal">
      <formula>1</formula>
    </cfRule>
  </conditionalFormatting>
  <conditionalFormatting sqref="G35:G42">
    <cfRule type="cellIs" dxfId="335" priority="559" operator="equal">
      <formula>5</formula>
    </cfRule>
    <cfRule type="cellIs" dxfId="334" priority="560" operator="equal">
      <formula>4</formula>
    </cfRule>
    <cfRule type="cellIs" dxfId="333" priority="561" operator="equal">
      <formula>3</formula>
    </cfRule>
    <cfRule type="cellIs" dxfId="332" priority="562" operator="equal">
      <formula>2</formula>
    </cfRule>
    <cfRule type="cellIs" dxfId="331" priority="563" stopIfTrue="1" operator="equal">
      <formula>1</formula>
    </cfRule>
  </conditionalFormatting>
  <conditionalFormatting sqref="D5 F5">
    <cfRule type="cellIs" dxfId="330" priority="537" operator="equal">
      <formula>5</formula>
    </cfRule>
    <cfRule type="cellIs" dxfId="329" priority="538" operator="equal">
      <formula>4</formula>
    </cfRule>
    <cfRule type="cellIs" dxfId="328" priority="539" operator="equal">
      <formula>3</formula>
    </cfRule>
    <cfRule type="cellIs" dxfId="327" priority="540" operator="equal">
      <formula>2</formula>
    </cfRule>
    <cfRule type="cellIs" dxfId="326" priority="541" stopIfTrue="1" operator="equal">
      <formula>1</formula>
    </cfRule>
  </conditionalFormatting>
  <conditionalFormatting sqref="I17:I19">
    <cfRule type="expression" dxfId="325" priority="378">
      <formula>($L$2="B")</formula>
    </cfRule>
    <cfRule type="expression" dxfId="324" priority="379">
      <formula>($L$2="A")</formula>
    </cfRule>
  </conditionalFormatting>
  <conditionalFormatting sqref="J17:J19">
    <cfRule type="expression" dxfId="323" priority="376">
      <formula>($L$2="D")</formula>
    </cfRule>
    <cfRule type="expression" dxfId="322" priority="377">
      <formula>($L$2="C")</formula>
    </cfRule>
  </conditionalFormatting>
  <conditionalFormatting sqref="J23">
    <cfRule type="expression" dxfId="321" priority="365">
      <formula>($L$2="C")</formula>
    </cfRule>
    <cfRule type="expression" dxfId="320" priority="366">
      <formula>($L$2="B")</formula>
    </cfRule>
    <cfRule type="expression" dxfId="319" priority="367">
      <formula>($L$2="A")</formula>
    </cfRule>
  </conditionalFormatting>
  <conditionalFormatting sqref="K23">
    <cfRule type="expression" dxfId="318" priority="364">
      <formula>($L$2="D")</formula>
    </cfRule>
  </conditionalFormatting>
  <conditionalFormatting sqref="I27">
    <cfRule type="expression" dxfId="317" priority="358">
      <formula>($L$2="B")</formula>
    </cfRule>
    <cfRule type="expression" dxfId="316" priority="359">
      <formula>($L$2="A")</formula>
    </cfRule>
  </conditionalFormatting>
  <conditionalFormatting sqref="J27">
    <cfRule type="expression" dxfId="315" priority="356">
      <formula>($L$2="D")</formula>
    </cfRule>
    <cfRule type="expression" dxfId="314" priority="357">
      <formula>($L$2="C")</formula>
    </cfRule>
  </conditionalFormatting>
  <conditionalFormatting sqref="I28:I30">
    <cfRule type="expression" dxfId="313" priority="354">
      <formula>($L$2="B")</formula>
    </cfRule>
    <cfRule type="expression" dxfId="312" priority="355">
      <formula>($L$2="A")</formula>
    </cfRule>
  </conditionalFormatting>
  <conditionalFormatting sqref="J28:J30">
    <cfRule type="expression" dxfId="311" priority="352">
      <formula>($L$2="D")</formula>
    </cfRule>
    <cfRule type="expression" dxfId="310" priority="353">
      <formula>($L$2="C")</formula>
    </cfRule>
  </conditionalFormatting>
  <conditionalFormatting sqref="J36">
    <cfRule type="expression" dxfId="309" priority="338">
      <formula>($L$2="B")</formula>
    </cfRule>
    <cfRule type="expression" dxfId="308" priority="339">
      <formula>($L$2="A")</formula>
    </cfRule>
  </conditionalFormatting>
  <conditionalFormatting sqref="K36">
    <cfRule type="expression" dxfId="307" priority="336">
      <formula>($L$2="D")</formula>
    </cfRule>
    <cfRule type="expression" dxfId="306" priority="337">
      <formula>($L$2="C")</formula>
    </cfRule>
  </conditionalFormatting>
  <conditionalFormatting sqref="I40">
    <cfRule type="expression" dxfId="305" priority="322">
      <formula>($L$2="B")</formula>
    </cfRule>
    <cfRule type="expression" dxfId="304" priority="323">
      <formula>($L$2="A")</formula>
    </cfRule>
  </conditionalFormatting>
  <conditionalFormatting sqref="J40">
    <cfRule type="expression" dxfId="303" priority="321">
      <formula>($L$2="C")</formula>
    </cfRule>
  </conditionalFormatting>
  <conditionalFormatting sqref="K40">
    <cfRule type="expression" dxfId="302" priority="320">
      <formula>($L$2="D")</formula>
    </cfRule>
  </conditionalFormatting>
  <conditionalFormatting sqref="I41">
    <cfRule type="expression" dxfId="301" priority="315">
      <formula>($L$2="A")</formula>
    </cfRule>
  </conditionalFormatting>
  <conditionalFormatting sqref="J41">
    <cfRule type="expression" dxfId="300" priority="313">
      <formula>($L$2="C")</formula>
    </cfRule>
    <cfRule type="expression" dxfId="299" priority="314">
      <formula>($L$2="B")</formula>
    </cfRule>
  </conditionalFormatting>
  <conditionalFormatting sqref="K41">
    <cfRule type="expression" dxfId="298" priority="312">
      <formula>($L$2="D")</formula>
    </cfRule>
  </conditionalFormatting>
  <conditionalFormatting sqref="I5:I6">
    <cfRule type="expression" dxfId="297" priority="311">
      <formula>($L$2="A")</formula>
    </cfRule>
  </conditionalFormatting>
  <conditionalFormatting sqref="J5:J6">
    <cfRule type="expression" dxfId="296" priority="310">
      <formula>($L$2="B")</formula>
    </cfRule>
  </conditionalFormatting>
  <conditionalFormatting sqref="K5:K6">
    <cfRule type="expression" dxfId="295" priority="309">
      <formula>($L$2="C")</formula>
    </cfRule>
  </conditionalFormatting>
  <conditionalFormatting sqref="L5:L6">
    <cfRule type="expression" dxfId="294" priority="308">
      <formula>($L$2="D")</formula>
    </cfRule>
  </conditionalFormatting>
  <conditionalFormatting sqref="I7">
    <cfRule type="expression" dxfId="293" priority="301">
      <formula>($L$2="C")</formula>
    </cfRule>
    <cfRule type="expression" dxfId="292" priority="302">
      <formula>($L$2="B")</formula>
    </cfRule>
    <cfRule type="expression" dxfId="291" priority="303">
      <formula>($L$2="A")</formula>
    </cfRule>
  </conditionalFormatting>
  <conditionalFormatting sqref="J7">
    <cfRule type="expression" dxfId="290" priority="300">
      <formula>($L$2="D")</formula>
    </cfRule>
  </conditionalFormatting>
  <conditionalFormatting sqref="J8:J9">
    <cfRule type="expression" dxfId="289" priority="298">
      <formula>($L$2="B")</formula>
    </cfRule>
    <cfRule type="expression" dxfId="288" priority="299">
      <formula>($L$2="A")</formula>
    </cfRule>
  </conditionalFormatting>
  <conditionalFormatting sqref="K8:K9">
    <cfRule type="expression" dxfId="287" priority="296">
      <formula>($L$2="D")</formula>
    </cfRule>
    <cfRule type="expression" dxfId="286" priority="297">
      <formula>($L$2="C")</formula>
    </cfRule>
  </conditionalFormatting>
  <conditionalFormatting sqref="I10:I11">
    <cfRule type="expression" dxfId="285" priority="293">
      <formula>($L$2="C")</formula>
    </cfRule>
    <cfRule type="expression" dxfId="284" priority="294">
      <formula>($L$2="B")</formula>
    </cfRule>
    <cfRule type="expression" dxfId="283" priority="295">
      <formula>($L$2="A")</formula>
    </cfRule>
  </conditionalFormatting>
  <conditionalFormatting sqref="J10:J11">
    <cfRule type="expression" dxfId="282" priority="292">
      <formula>($L$2="D")</formula>
    </cfRule>
  </conditionalFormatting>
  <conditionalFormatting sqref="I12:I14">
    <cfRule type="expression" dxfId="281" priority="289">
      <formula>($L$2="C")</formula>
    </cfRule>
    <cfRule type="expression" dxfId="280" priority="290">
      <formula>($L$2="B")</formula>
    </cfRule>
    <cfRule type="expression" dxfId="279" priority="291">
      <formula>($L$2="A")</formula>
    </cfRule>
  </conditionalFormatting>
  <conditionalFormatting sqref="J12:J14">
    <cfRule type="expression" dxfId="278" priority="288">
      <formula>($L$2="D")</formula>
    </cfRule>
  </conditionalFormatting>
  <conditionalFormatting sqref="I20">
    <cfRule type="expression" dxfId="277" priority="287">
      <formula>($L$2="A")</formula>
    </cfRule>
  </conditionalFormatting>
  <conditionalFormatting sqref="J20">
    <cfRule type="expression" dxfId="276" priority="286">
      <formula>($L$2="B")</formula>
    </cfRule>
  </conditionalFormatting>
  <conditionalFormatting sqref="K20">
    <cfRule type="expression" dxfId="275" priority="285">
      <formula>($L$2="C")</formula>
    </cfRule>
  </conditionalFormatting>
  <conditionalFormatting sqref="L20">
    <cfRule type="expression" dxfId="274" priority="284">
      <formula>($L$2="D")</formula>
    </cfRule>
  </conditionalFormatting>
  <conditionalFormatting sqref="I21:I22">
    <cfRule type="expression" dxfId="273" priority="281">
      <formula>($L$2="C")</formula>
    </cfRule>
    <cfRule type="expression" dxfId="272" priority="282">
      <formula>($L$2="B")</formula>
    </cfRule>
    <cfRule type="expression" dxfId="271" priority="283">
      <formula>($L$2="A")</formula>
    </cfRule>
  </conditionalFormatting>
  <conditionalFormatting sqref="J21:J22">
    <cfRule type="expression" dxfId="270" priority="280">
      <formula>($L$2="D")</formula>
    </cfRule>
  </conditionalFormatting>
  <conditionalFormatting sqref="I24">
    <cfRule type="expression" dxfId="269" priority="278">
      <formula>($L$2="B")</formula>
    </cfRule>
    <cfRule type="expression" dxfId="268" priority="279">
      <formula>($L$2="A")</formula>
    </cfRule>
  </conditionalFormatting>
  <conditionalFormatting sqref="J24">
    <cfRule type="expression" dxfId="267" priority="276">
      <formula>($L$2="D")</formula>
    </cfRule>
    <cfRule type="expression" dxfId="266" priority="277">
      <formula>($L$2="C")</formula>
    </cfRule>
  </conditionalFormatting>
  <conditionalFormatting sqref="I32">
    <cfRule type="expression" dxfId="265" priority="274">
      <formula>($L$2="B")</formula>
    </cfRule>
    <cfRule type="expression" dxfId="264" priority="275">
      <formula>($L$2="A")</formula>
    </cfRule>
  </conditionalFormatting>
  <conditionalFormatting sqref="J32">
    <cfRule type="expression" dxfId="263" priority="272">
      <formula>($L$2="D")</formula>
    </cfRule>
    <cfRule type="expression" dxfId="262" priority="273">
      <formula>($L$2="C")</formula>
    </cfRule>
  </conditionalFormatting>
  <conditionalFormatting sqref="I31">
    <cfRule type="expression" dxfId="261" priority="270">
      <formula>($L$2="B")</formula>
    </cfRule>
    <cfRule type="expression" dxfId="260" priority="271">
      <formula>($L$2="A")</formula>
    </cfRule>
  </conditionalFormatting>
  <conditionalFormatting sqref="J31">
    <cfRule type="expression" dxfId="259" priority="268">
      <formula>($L$2="D")</formula>
    </cfRule>
    <cfRule type="expression" dxfId="258" priority="269">
      <formula>($L$2="C")</formula>
    </cfRule>
  </conditionalFormatting>
  <conditionalFormatting sqref="I35">
    <cfRule type="expression" dxfId="257" priority="267">
      <formula>($L$2="A")</formula>
    </cfRule>
  </conditionalFormatting>
  <conditionalFormatting sqref="J35">
    <cfRule type="expression" dxfId="256" priority="266">
      <formula>($L$2="B")</formula>
    </cfRule>
  </conditionalFormatting>
  <conditionalFormatting sqref="K35">
    <cfRule type="expression" dxfId="255" priority="265">
      <formula>($L$2="C")</formula>
    </cfRule>
  </conditionalFormatting>
  <conditionalFormatting sqref="L35">
    <cfRule type="expression" dxfId="254" priority="264">
      <formula>($L$2="D")</formula>
    </cfRule>
  </conditionalFormatting>
  <conditionalFormatting sqref="I37">
    <cfRule type="expression" dxfId="253" priority="261">
      <formula>($L$2="C")</formula>
    </cfRule>
    <cfRule type="expression" dxfId="252" priority="262">
      <formula>($L$2="B")</formula>
    </cfRule>
    <cfRule type="expression" dxfId="251" priority="263">
      <formula>($L$2="A")</formula>
    </cfRule>
  </conditionalFormatting>
  <conditionalFormatting sqref="J37">
    <cfRule type="expression" dxfId="250" priority="260">
      <formula>($L$2="D")</formula>
    </cfRule>
  </conditionalFormatting>
  <conditionalFormatting sqref="I38">
    <cfRule type="expression" dxfId="249" priority="258">
      <formula>($L$2="B")</formula>
    </cfRule>
    <cfRule type="expression" dxfId="248" priority="259">
      <formula>($L$2="A")</formula>
    </cfRule>
  </conditionalFormatting>
  <conditionalFormatting sqref="J38">
    <cfRule type="expression" dxfId="247" priority="256">
      <formula>($L$2="D")</formula>
    </cfRule>
    <cfRule type="expression" dxfId="246" priority="257">
      <formula>($L$2="C")</formula>
    </cfRule>
  </conditionalFormatting>
  <conditionalFormatting sqref="I39">
    <cfRule type="expression" dxfId="245" priority="254">
      <formula>($L$2="B")</formula>
    </cfRule>
    <cfRule type="expression" dxfId="244" priority="255">
      <formula>($L$2="A")</formula>
    </cfRule>
  </conditionalFormatting>
  <conditionalFormatting sqref="J39">
    <cfRule type="expression" dxfId="243" priority="252">
      <formula>($L$2="D")</formula>
    </cfRule>
    <cfRule type="expression" dxfId="242" priority="253">
      <formula>($L$2="C")</formula>
    </cfRule>
  </conditionalFormatting>
  <conditionalFormatting sqref="I42">
    <cfRule type="expression" dxfId="241" priority="250">
      <formula>($L$2="B")</formula>
    </cfRule>
    <cfRule type="expression" dxfId="240" priority="251">
      <formula>($L$2="A")</formula>
    </cfRule>
  </conditionalFormatting>
  <conditionalFormatting sqref="J42">
    <cfRule type="expression" dxfId="239" priority="248">
      <formula>($L$2="D")</formula>
    </cfRule>
    <cfRule type="expression" dxfId="238" priority="249">
      <formula>($L$2="C")</formula>
    </cfRule>
  </conditionalFormatting>
  <conditionalFormatting sqref="D5">
    <cfRule type="cellIs" dxfId="237" priority="242" operator="notBetween">
      <formula>1</formula>
      <formula>5</formula>
    </cfRule>
  </conditionalFormatting>
  <conditionalFormatting sqref="F5">
    <cfRule type="cellIs" dxfId="236" priority="241" operator="notBetween">
      <formula>1</formula>
      <formula>5</formula>
    </cfRule>
  </conditionalFormatting>
  <conditionalFormatting sqref="D6 F6">
    <cfRule type="cellIs" dxfId="235" priority="234" operator="notBetween">
      <formula>1</formula>
      <formula>5</formula>
    </cfRule>
    <cfRule type="cellIs" dxfId="234" priority="235" operator="equal">
      <formula>5</formula>
    </cfRule>
    <cfRule type="cellIs" dxfId="233" priority="236" operator="equal">
      <formula>4</formula>
    </cfRule>
    <cfRule type="cellIs" dxfId="232" priority="237" operator="equal">
      <formula>3</formula>
    </cfRule>
    <cfRule type="cellIs" dxfId="231" priority="238" operator="equal">
      <formula>2</formula>
    </cfRule>
    <cfRule type="cellIs" dxfId="230" priority="239" stopIfTrue="1" operator="equal">
      <formula>1</formula>
    </cfRule>
  </conditionalFormatting>
  <conditionalFormatting sqref="D7 F7">
    <cfRule type="cellIs" dxfId="229" priority="229" operator="notBetween">
      <formula>1</formula>
      <formula>3</formula>
    </cfRule>
    <cfRule type="cellIs" dxfId="228" priority="230" operator="equal">
      <formula>3</formula>
    </cfRule>
    <cfRule type="cellIs" dxfId="227" priority="231" operator="equal">
      <formula>2</formula>
    </cfRule>
    <cfRule type="cellIs" dxfId="226" priority="232" stopIfTrue="1" operator="equal">
      <formula>1</formula>
    </cfRule>
  </conditionalFormatting>
  <conditionalFormatting sqref="C12:D12 F12">
    <cfRule type="cellIs" dxfId="225" priority="225" operator="notBetween">
      <formula>1</formula>
      <formula>3</formula>
    </cfRule>
    <cfRule type="cellIs" dxfId="224" priority="226" operator="equal">
      <formula>3</formula>
    </cfRule>
    <cfRule type="cellIs" dxfId="223" priority="227" operator="equal">
      <formula>2</formula>
    </cfRule>
    <cfRule type="cellIs" dxfId="222" priority="228" stopIfTrue="1" operator="equal">
      <formula>1</formula>
    </cfRule>
  </conditionalFormatting>
  <conditionalFormatting sqref="C13:D13 F13">
    <cfRule type="cellIs" dxfId="221" priority="221" operator="notBetween">
      <formula>1</formula>
      <formula>3</formula>
    </cfRule>
    <cfRule type="cellIs" dxfId="220" priority="222" operator="equal">
      <formula>3</formula>
    </cfRule>
    <cfRule type="cellIs" dxfId="219" priority="223" operator="equal">
      <formula>2</formula>
    </cfRule>
    <cfRule type="cellIs" dxfId="218" priority="224" stopIfTrue="1" operator="equal">
      <formula>1</formula>
    </cfRule>
  </conditionalFormatting>
  <conditionalFormatting sqref="C8">
    <cfRule type="cellIs" dxfId="217" priority="220" operator="notBetween">
      <formula>1</formula>
      <formula>4</formula>
    </cfRule>
  </conditionalFormatting>
  <conditionalFormatting sqref="D8 F8">
    <cfRule type="cellIs" dxfId="216" priority="219" operator="notBetween">
      <formula>1</formula>
      <formula>4</formula>
    </cfRule>
  </conditionalFormatting>
  <conditionalFormatting sqref="C9:D11 F9:F11">
    <cfRule type="cellIs" dxfId="215" priority="215" operator="equal">
      <formula>4</formula>
    </cfRule>
    <cfRule type="cellIs" dxfId="214" priority="216" operator="equal">
      <formula>3</formula>
    </cfRule>
    <cfRule type="cellIs" dxfId="213" priority="217" operator="equal">
      <formula>2</formula>
    </cfRule>
    <cfRule type="cellIs" dxfId="212" priority="218" stopIfTrue="1" operator="equal">
      <formula>1</formula>
    </cfRule>
  </conditionalFormatting>
  <conditionalFormatting sqref="C9:D11 F9:F11">
    <cfRule type="cellIs" dxfId="211" priority="214" operator="notBetween">
      <formula>1</formula>
      <formula>4</formula>
    </cfRule>
  </conditionalFormatting>
  <conditionalFormatting sqref="D14 F14">
    <cfRule type="cellIs" dxfId="210" priority="209" operator="notBetween">
      <formula>1</formula>
      <formula>3</formula>
    </cfRule>
    <cfRule type="cellIs" dxfId="209" priority="210" operator="equal">
      <formula>3</formula>
    </cfRule>
    <cfRule type="cellIs" dxfId="208" priority="211" operator="equal">
      <formula>2</formula>
    </cfRule>
    <cfRule type="cellIs" dxfId="207" priority="212" stopIfTrue="1" operator="equal">
      <formula>1</formula>
    </cfRule>
  </conditionalFormatting>
  <conditionalFormatting sqref="C17">
    <cfRule type="cellIs" dxfId="206" priority="208" operator="notBetween">
      <formula>1</formula>
      <formula>3</formula>
    </cfRule>
  </conditionalFormatting>
  <conditionalFormatting sqref="D17 F17">
    <cfRule type="cellIs" dxfId="205" priority="205" operator="equal">
      <formula>3</formula>
    </cfRule>
    <cfRule type="cellIs" dxfId="204" priority="206" operator="equal">
      <formula>2</formula>
    </cfRule>
    <cfRule type="cellIs" dxfId="203" priority="207" stopIfTrue="1" operator="equal">
      <formula>1</formula>
    </cfRule>
  </conditionalFormatting>
  <conditionalFormatting sqref="D17 F17">
    <cfRule type="cellIs" dxfId="202" priority="204" operator="notBetween">
      <formula>1</formula>
      <formula>3</formula>
    </cfRule>
  </conditionalFormatting>
  <conditionalFormatting sqref="C18:D19 F18:F19">
    <cfRule type="cellIs" dxfId="201" priority="200" operator="notBetween">
      <formula>1</formula>
      <formula>3</formula>
    </cfRule>
    <cfRule type="cellIs" dxfId="200" priority="201" operator="equal">
      <formula>3</formula>
    </cfRule>
    <cfRule type="cellIs" dxfId="199" priority="202" operator="equal">
      <formula>2</formula>
    </cfRule>
    <cfRule type="cellIs" dxfId="198" priority="203" stopIfTrue="1" operator="equal">
      <formula>1</formula>
    </cfRule>
  </conditionalFormatting>
  <conditionalFormatting sqref="C20:D20 F20">
    <cfRule type="cellIs" dxfId="197" priority="194" operator="notBetween">
      <formula>1</formula>
      <formula>5</formula>
    </cfRule>
    <cfRule type="cellIs" dxfId="196" priority="195" operator="equal">
      <formula>5</formula>
    </cfRule>
    <cfRule type="cellIs" dxfId="195" priority="196" operator="equal">
      <formula>4</formula>
    </cfRule>
    <cfRule type="cellIs" dxfId="194" priority="197" operator="equal">
      <formula>3</formula>
    </cfRule>
    <cfRule type="cellIs" dxfId="193" priority="198" operator="equal">
      <formula>2</formula>
    </cfRule>
    <cfRule type="cellIs" dxfId="192" priority="199" stopIfTrue="1" operator="equal">
      <formula>1</formula>
    </cfRule>
  </conditionalFormatting>
  <conditionalFormatting sqref="C21:D23 F21:F23">
    <cfRule type="cellIs" dxfId="191" priority="190" operator="equal">
      <formula>4</formula>
    </cfRule>
    <cfRule type="cellIs" dxfId="190" priority="191" operator="equal">
      <formula>3</formula>
    </cfRule>
    <cfRule type="cellIs" dxfId="189" priority="192" operator="equal">
      <formula>2</formula>
    </cfRule>
    <cfRule type="cellIs" dxfId="188" priority="193" stopIfTrue="1" operator="equal">
      <formula>1</formula>
    </cfRule>
  </conditionalFormatting>
  <conditionalFormatting sqref="C21:D23 F21:F23">
    <cfRule type="cellIs" dxfId="187" priority="189" operator="notBetween">
      <formula>1</formula>
      <formula>4</formula>
    </cfRule>
  </conditionalFormatting>
  <conditionalFormatting sqref="C24:D24 F24">
    <cfRule type="cellIs" dxfId="186" priority="185" operator="notBetween">
      <formula>1</formula>
      <formula>3</formula>
    </cfRule>
    <cfRule type="cellIs" dxfId="185" priority="186" operator="equal">
      <formula>3</formula>
    </cfRule>
    <cfRule type="cellIs" dxfId="184" priority="187" operator="equal">
      <formula>2</formula>
    </cfRule>
    <cfRule type="cellIs" dxfId="183" priority="188" stopIfTrue="1" operator="equal">
      <formula>1</formula>
    </cfRule>
  </conditionalFormatting>
  <conditionalFormatting sqref="C35:D35 F35">
    <cfRule type="cellIs" dxfId="182" priority="179" operator="notBetween">
      <formula>1</formula>
      <formula>5</formula>
    </cfRule>
    <cfRule type="cellIs" dxfId="181" priority="180" operator="equal">
      <formula>5</formula>
    </cfRule>
    <cfRule type="cellIs" dxfId="180" priority="181" operator="equal">
      <formula>4</formula>
    </cfRule>
    <cfRule type="cellIs" dxfId="179" priority="182" operator="equal">
      <formula>3</formula>
    </cfRule>
    <cfRule type="cellIs" dxfId="178" priority="183" operator="equal">
      <formula>2</formula>
    </cfRule>
    <cfRule type="cellIs" dxfId="177" priority="184" stopIfTrue="1" operator="equal">
      <formula>1</formula>
    </cfRule>
  </conditionalFormatting>
  <conditionalFormatting sqref="C36:D36 F36">
    <cfRule type="cellIs" dxfId="176" priority="173" operator="notBetween">
      <formula>1</formula>
      <formula>5</formula>
    </cfRule>
    <cfRule type="cellIs" dxfId="175" priority="174" operator="equal">
      <formula>5</formula>
    </cfRule>
    <cfRule type="cellIs" dxfId="174" priority="175" operator="equal">
      <formula>4</formula>
    </cfRule>
    <cfRule type="cellIs" dxfId="173" priority="176" operator="equal">
      <formula>3</formula>
    </cfRule>
    <cfRule type="cellIs" dxfId="172" priority="177" operator="equal">
      <formula>2</formula>
    </cfRule>
    <cfRule type="cellIs" dxfId="171" priority="178" stopIfTrue="1" operator="equal">
      <formula>1</formula>
    </cfRule>
  </conditionalFormatting>
  <conditionalFormatting sqref="C37:D38 F37:F38">
    <cfRule type="cellIs" dxfId="170" priority="169" operator="equal">
      <formula>4</formula>
    </cfRule>
    <cfRule type="cellIs" dxfId="169" priority="170" operator="equal">
      <formula>3</formula>
    </cfRule>
    <cfRule type="cellIs" dxfId="168" priority="171" operator="equal">
      <formula>2</formula>
    </cfRule>
    <cfRule type="cellIs" dxfId="167" priority="172" stopIfTrue="1" operator="equal">
      <formula>1</formula>
    </cfRule>
  </conditionalFormatting>
  <conditionalFormatting sqref="C40:D40 F40">
    <cfRule type="cellIs" dxfId="166" priority="165" operator="equal">
      <formula>4</formula>
    </cfRule>
    <cfRule type="cellIs" dxfId="165" priority="166" operator="equal">
      <formula>3</formula>
    </cfRule>
    <cfRule type="cellIs" dxfId="164" priority="167" operator="equal">
      <formula>2</formula>
    </cfRule>
    <cfRule type="cellIs" dxfId="163" priority="168" stopIfTrue="1" operator="equal">
      <formula>1</formula>
    </cfRule>
  </conditionalFormatting>
  <conditionalFormatting sqref="C39:D39 F39">
    <cfRule type="cellIs" dxfId="162" priority="162" operator="equal">
      <formula>3</formula>
    </cfRule>
    <cfRule type="cellIs" dxfId="161" priority="163" operator="equal">
      <formula>2</formula>
    </cfRule>
    <cfRule type="cellIs" dxfId="160" priority="164" stopIfTrue="1" operator="equal">
      <formula>1</formula>
    </cfRule>
  </conditionalFormatting>
  <conditionalFormatting sqref="C41:D41 F41">
    <cfRule type="cellIs" dxfId="159" priority="156" operator="notBetween">
      <formula>1</formula>
      <formula>5</formula>
    </cfRule>
    <cfRule type="cellIs" dxfId="158" priority="157" operator="equal">
      <formula>5</formula>
    </cfRule>
    <cfRule type="cellIs" dxfId="157" priority="158" operator="equal">
      <formula>4</formula>
    </cfRule>
    <cfRule type="cellIs" dxfId="156" priority="159" operator="equal">
      <formula>3</formula>
    </cfRule>
    <cfRule type="cellIs" dxfId="155" priority="160" operator="equal">
      <formula>2</formula>
    </cfRule>
    <cfRule type="cellIs" dxfId="154" priority="161" stopIfTrue="1" operator="equal">
      <formula>1</formula>
    </cfRule>
  </conditionalFormatting>
  <conditionalFormatting sqref="C42:D42 F42">
    <cfRule type="cellIs" dxfId="153" priority="152" operator="notBetween">
      <formula>1</formula>
      <formula>3</formula>
    </cfRule>
    <cfRule type="cellIs" dxfId="152" priority="153" operator="equal">
      <formula>3</formula>
    </cfRule>
    <cfRule type="cellIs" dxfId="151" priority="154" operator="equal">
      <formula>2</formula>
    </cfRule>
    <cfRule type="cellIs" dxfId="150" priority="155" stopIfTrue="1" operator="equal">
      <formula>1</formula>
    </cfRule>
  </conditionalFormatting>
  <conditionalFormatting sqref="C27:D27 F27">
    <cfRule type="cellIs" dxfId="149" priority="146" operator="notBetween">
      <formula>1</formula>
      <formula>5</formula>
    </cfRule>
    <cfRule type="cellIs" dxfId="148" priority="147" operator="equal">
      <formula>5</formula>
    </cfRule>
    <cfRule type="cellIs" dxfId="147" priority="148" operator="equal">
      <formula>4</formula>
    </cfRule>
    <cfRule type="cellIs" dxfId="146" priority="149" operator="equal">
      <formula>3</formula>
    </cfRule>
    <cfRule type="cellIs" dxfId="145" priority="150" operator="equal">
      <formula>2</formula>
    </cfRule>
    <cfRule type="cellIs" dxfId="144" priority="151" stopIfTrue="1" operator="equal">
      <formula>1</formula>
    </cfRule>
  </conditionalFormatting>
  <conditionalFormatting sqref="C28:D30 F28:F30">
    <cfRule type="cellIs" dxfId="143" priority="142" operator="equal">
      <formula>4</formula>
    </cfRule>
    <cfRule type="cellIs" dxfId="142" priority="143" operator="equal">
      <formula>3</formula>
    </cfRule>
    <cfRule type="cellIs" dxfId="141" priority="144" operator="equal">
      <formula>2</formula>
    </cfRule>
    <cfRule type="cellIs" dxfId="140" priority="145" stopIfTrue="1" operator="equal">
      <formula>1</formula>
    </cfRule>
  </conditionalFormatting>
  <conditionalFormatting sqref="C28:D30 F28:F30">
    <cfRule type="cellIs" dxfId="139" priority="141" operator="notBetween">
      <formula>1</formula>
      <formula>4</formula>
    </cfRule>
  </conditionalFormatting>
  <conditionalFormatting sqref="C31:D31 F31">
    <cfRule type="cellIs" dxfId="138" priority="137" operator="notBetween">
      <formula>1</formula>
      <formula>3</formula>
    </cfRule>
    <cfRule type="cellIs" dxfId="137" priority="138" operator="equal">
      <formula>3</formula>
    </cfRule>
    <cfRule type="cellIs" dxfId="136" priority="139" operator="equal">
      <formula>2</formula>
    </cfRule>
    <cfRule type="cellIs" dxfId="135" priority="140" stopIfTrue="1" operator="equal">
      <formula>1</formula>
    </cfRule>
  </conditionalFormatting>
  <conditionalFormatting sqref="D32 F32">
    <cfRule type="cellIs" dxfId="134" priority="131" operator="notBetween">
      <formula>1</formula>
      <formula>4</formula>
    </cfRule>
    <cfRule type="cellIs" dxfId="133" priority="132" operator="equal">
      <formula>4</formula>
    </cfRule>
    <cfRule type="cellIs" dxfId="132" priority="133" operator="equal">
      <formula>3</formula>
    </cfRule>
    <cfRule type="cellIs" dxfId="131" priority="134" operator="equal">
      <formula>2</formula>
    </cfRule>
    <cfRule type="cellIs" dxfId="130" priority="135" stopIfTrue="1" operator="equal">
      <formula>1</formula>
    </cfRule>
  </conditionalFormatting>
  <conditionalFormatting sqref="E8">
    <cfRule type="cellIs" dxfId="129" priority="127" operator="equal">
      <formula>4</formula>
    </cfRule>
    <cfRule type="cellIs" dxfId="128" priority="128" operator="equal">
      <formula>3</formula>
    </cfRule>
    <cfRule type="cellIs" dxfId="127" priority="129" operator="equal">
      <formula>2</formula>
    </cfRule>
    <cfRule type="cellIs" dxfId="126" priority="130" stopIfTrue="1" operator="equal">
      <formula>1</formula>
    </cfRule>
  </conditionalFormatting>
  <conditionalFormatting sqref="E5">
    <cfRule type="cellIs" dxfId="125" priority="122" operator="equal">
      <formula>5</formula>
    </cfRule>
    <cfRule type="cellIs" dxfId="124" priority="123" operator="equal">
      <formula>4</formula>
    </cfRule>
    <cfRule type="cellIs" dxfId="123" priority="124" operator="equal">
      <formula>3</formula>
    </cfRule>
    <cfRule type="cellIs" dxfId="122" priority="125" operator="equal">
      <formula>2</formula>
    </cfRule>
    <cfRule type="cellIs" dxfId="121" priority="126" stopIfTrue="1" operator="equal">
      <formula>1</formula>
    </cfRule>
  </conditionalFormatting>
  <conditionalFormatting sqref="E5">
    <cfRule type="cellIs" dxfId="120" priority="121" operator="notBetween">
      <formula>1</formula>
      <formula>5</formula>
    </cfRule>
  </conditionalFormatting>
  <conditionalFormatting sqref="E6">
    <cfRule type="cellIs" dxfId="119" priority="115" operator="notBetween">
      <formula>1</formula>
      <formula>5</formula>
    </cfRule>
    <cfRule type="cellIs" dxfId="118" priority="116" operator="equal">
      <formula>5</formula>
    </cfRule>
    <cfRule type="cellIs" dxfId="117" priority="117" operator="equal">
      <formula>4</formula>
    </cfRule>
    <cfRule type="cellIs" dxfId="116" priority="118" operator="equal">
      <formula>3</formula>
    </cfRule>
    <cfRule type="cellIs" dxfId="115" priority="119" operator="equal">
      <formula>2</formula>
    </cfRule>
    <cfRule type="cellIs" dxfId="114" priority="120" stopIfTrue="1" operator="equal">
      <formula>1</formula>
    </cfRule>
  </conditionalFormatting>
  <conditionalFormatting sqref="E7">
    <cfRule type="cellIs" dxfId="113" priority="111" operator="notBetween">
      <formula>1</formula>
      <formula>3</formula>
    </cfRule>
    <cfRule type="cellIs" dxfId="112" priority="112" operator="equal">
      <formula>3</formula>
    </cfRule>
    <cfRule type="cellIs" dxfId="111" priority="113" operator="equal">
      <formula>2</formula>
    </cfRule>
    <cfRule type="cellIs" dxfId="110" priority="114" stopIfTrue="1" operator="equal">
      <formula>1</formula>
    </cfRule>
  </conditionalFormatting>
  <conditionalFormatting sqref="E12">
    <cfRule type="cellIs" dxfId="109" priority="107" operator="notBetween">
      <formula>1</formula>
      <formula>3</formula>
    </cfRule>
    <cfRule type="cellIs" dxfId="108" priority="108" operator="equal">
      <formula>3</formula>
    </cfRule>
    <cfRule type="cellIs" dxfId="107" priority="109" operator="equal">
      <formula>2</formula>
    </cfRule>
    <cfRule type="cellIs" dxfId="106" priority="110" stopIfTrue="1" operator="equal">
      <formula>1</formula>
    </cfRule>
  </conditionalFormatting>
  <conditionalFormatting sqref="E13">
    <cfRule type="cellIs" dxfId="105" priority="103" operator="notBetween">
      <formula>1</formula>
      <formula>3</formula>
    </cfRule>
    <cfRule type="cellIs" dxfId="104" priority="104" operator="equal">
      <formula>3</formula>
    </cfRule>
    <cfRule type="cellIs" dxfId="103" priority="105" operator="equal">
      <formula>2</formula>
    </cfRule>
    <cfRule type="cellIs" dxfId="102" priority="106" stopIfTrue="1" operator="equal">
      <formula>1</formula>
    </cfRule>
  </conditionalFormatting>
  <conditionalFormatting sqref="E8">
    <cfRule type="cellIs" dxfId="101" priority="102" operator="notBetween">
      <formula>1</formula>
      <formula>4</formula>
    </cfRule>
  </conditionalFormatting>
  <conditionalFormatting sqref="E9:E11">
    <cfRule type="cellIs" dxfId="100" priority="98" operator="equal">
      <formula>4</formula>
    </cfRule>
    <cfRule type="cellIs" dxfId="99" priority="99" operator="equal">
      <formula>3</formula>
    </cfRule>
    <cfRule type="cellIs" dxfId="98" priority="100" operator="equal">
      <formula>2</formula>
    </cfRule>
    <cfRule type="cellIs" dxfId="97" priority="101" stopIfTrue="1" operator="equal">
      <formula>1</formula>
    </cfRule>
  </conditionalFormatting>
  <conditionalFormatting sqref="E9:E11">
    <cfRule type="cellIs" dxfId="96" priority="97" operator="notBetween">
      <formula>1</formula>
      <formula>4</formula>
    </cfRule>
  </conditionalFormatting>
  <conditionalFormatting sqref="E14">
    <cfRule type="cellIs" dxfId="95" priority="93" operator="notBetween">
      <formula>1</formula>
      <formula>3</formula>
    </cfRule>
    <cfRule type="cellIs" dxfId="94" priority="94" operator="equal">
      <formula>3</formula>
    </cfRule>
    <cfRule type="cellIs" dxfId="93" priority="95" operator="equal">
      <formula>2</formula>
    </cfRule>
    <cfRule type="cellIs" dxfId="92" priority="96" stopIfTrue="1" operator="equal">
      <formula>1</formula>
    </cfRule>
  </conditionalFormatting>
  <conditionalFormatting sqref="E17">
    <cfRule type="cellIs" dxfId="91" priority="90" operator="equal">
      <formula>3</formula>
    </cfRule>
    <cfRule type="cellIs" dxfId="90" priority="91" operator="equal">
      <formula>2</formula>
    </cfRule>
    <cfRule type="cellIs" dxfId="89" priority="92" stopIfTrue="1" operator="equal">
      <formula>1</formula>
    </cfRule>
  </conditionalFormatting>
  <conditionalFormatting sqref="E17">
    <cfRule type="cellIs" dxfId="88" priority="89" operator="notBetween">
      <formula>1</formula>
      <formula>3</formula>
    </cfRule>
  </conditionalFormatting>
  <conditionalFormatting sqref="E18:E19">
    <cfRule type="cellIs" dxfId="87" priority="85" operator="notBetween">
      <formula>1</formula>
      <formula>3</formula>
    </cfRule>
    <cfRule type="cellIs" dxfId="86" priority="86" operator="equal">
      <formula>3</formula>
    </cfRule>
    <cfRule type="cellIs" dxfId="85" priority="87" operator="equal">
      <formula>2</formula>
    </cfRule>
    <cfRule type="cellIs" dxfId="84" priority="88" stopIfTrue="1" operator="equal">
      <formula>1</formula>
    </cfRule>
  </conditionalFormatting>
  <conditionalFormatting sqref="E20">
    <cfRule type="cellIs" dxfId="83" priority="79" operator="notBetween">
      <formula>1</formula>
      <formula>5</formula>
    </cfRule>
    <cfRule type="cellIs" dxfId="82" priority="80" operator="equal">
      <formula>5</formula>
    </cfRule>
    <cfRule type="cellIs" dxfId="81" priority="81" operator="equal">
      <formula>4</formula>
    </cfRule>
    <cfRule type="cellIs" dxfId="80" priority="82" operator="equal">
      <formula>3</formula>
    </cfRule>
    <cfRule type="cellIs" dxfId="79" priority="83" operator="equal">
      <formula>2</formula>
    </cfRule>
    <cfRule type="cellIs" dxfId="78" priority="84" stopIfTrue="1" operator="equal">
      <formula>1</formula>
    </cfRule>
  </conditionalFormatting>
  <conditionalFormatting sqref="E21:E23">
    <cfRule type="cellIs" dxfId="77" priority="75" operator="equal">
      <formula>4</formula>
    </cfRule>
    <cfRule type="cellIs" dxfId="76" priority="76" operator="equal">
      <formula>3</formula>
    </cfRule>
    <cfRule type="cellIs" dxfId="75" priority="77" operator="equal">
      <formula>2</formula>
    </cfRule>
    <cfRule type="cellIs" dxfId="74" priority="78" stopIfTrue="1" operator="equal">
      <formula>1</formula>
    </cfRule>
  </conditionalFormatting>
  <conditionalFormatting sqref="E21:E23">
    <cfRule type="cellIs" dxfId="73" priority="74" operator="notBetween">
      <formula>1</formula>
      <formula>4</formula>
    </cfRule>
  </conditionalFormatting>
  <conditionalFormatting sqref="E24">
    <cfRule type="cellIs" dxfId="72" priority="70" operator="notBetween">
      <formula>1</formula>
      <formula>3</formula>
    </cfRule>
    <cfRule type="cellIs" dxfId="71" priority="71" operator="equal">
      <formula>3</formula>
    </cfRule>
    <cfRule type="cellIs" dxfId="70" priority="72" operator="equal">
      <formula>2</formula>
    </cfRule>
    <cfRule type="cellIs" dxfId="69" priority="73" stopIfTrue="1" operator="equal">
      <formula>1</formula>
    </cfRule>
  </conditionalFormatting>
  <conditionalFormatting sqref="E35">
    <cfRule type="cellIs" dxfId="68" priority="64" operator="notBetween">
      <formula>1</formula>
      <formula>5</formula>
    </cfRule>
    <cfRule type="cellIs" dxfId="67" priority="65" operator="equal">
      <formula>5</formula>
    </cfRule>
    <cfRule type="cellIs" dxfId="66" priority="66" operator="equal">
      <formula>4</formula>
    </cfRule>
    <cfRule type="cellIs" dxfId="65" priority="67" operator="equal">
      <formula>3</formula>
    </cfRule>
    <cfRule type="cellIs" dxfId="64" priority="68" operator="equal">
      <formula>2</formula>
    </cfRule>
    <cfRule type="cellIs" dxfId="63" priority="69" stopIfTrue="1" operator="equal">
      <formula>1</formula>
    </cfRule>
  </conditionalFormatting>
  <conditionalFormatting sqref="E36">
    <cfRule type="cellIs" dxfId="62" priority="58" operator="notBetween">
      <formula>1</formula>
      <formula>5</formula>
    </cfRule>
    <cfRule type="cellIs" dxfId="61" priority="59" operator="equal">
      <formula>5</formula>
    </cfRule>
    <cfRule type="cellIs" dxfId="60" priority="60" operator="equal">
      <formula>4</formula>
    </cfRule>
    <cfRule type="cellIs" dxfId="59" priority="61" operator="equal">
      <formula>3</formula>
    </cfRule>
    <cfRule type="cellIs" dxfId="58" priority="62" operator="equal">
      <formula>2</formula>
    </cfRule>
    <cfRule type="cellIs" dxfId="57" priority="63" stopIfTrue="1" operator="equal">
      <formula>1</formula>
    </cfRule>
  </conditionalFormatting>
  <conditionalFormatting sqref="E37:E38">
    <cfRule type="cellIs" dxfId="56" priority="54" operator="equal">
      <formula>4</formula>
    </cfRule>
    <cfRule type="cellIs" dxfId="55" priority="55" operator="equal">
      <formula>3</formula>
    </cfRule>
    <cfRule type="cellIs" dxfId="54" priority="56" operator="equal">
      <formula>2</formula>
    </cfRule>
    <cfRule type="cellIs" dxfId="53" priority="57" stopIfTrue="1" operator="equal">
      <formula>1</formula>
    </cfRule>
  </conditionalFormatting>
  <conditionalFormatting sqref="E40">
    <cfRule type="cellIs" dxfId="52" priority="2" operator="notBetween">
      <formula>1</formula>
      <formula>4</formula>
    </cfRule>
    <cfRule type="cellIs" dxfId="51" priority="50" operator="equal">
      <formula>4</formula>
    </cfRule>
    <cfRule type="cellIs" dxfId="50" priority="51" operator="equal">
      <formula>3</formula>
    </cfRule>
    <cfRule type="cellIs" dxfId="49" priority="52" operator="equal">
      <formula>2</formula>
    </cfRule>
    <cfRule type="cellIs" dxfId="48" priority="53" stopIfTrue="1" operator="equal">
      <formula>1</formula>
    </cfRule>
  </conditionalFormatting>
  <conditionalFormatting sqref="E39">
    <cfRule type="cellIs" dxfId="47" priority="6" operator="notBetween">
      <formula>1</formula>
      <formula>3</formula>
    </cfRule>
    <cfRule type="cellIs" dxfId="46" priority="47" operator="equal">
      <formula>3</formula>
    </cfRule>
    <cfRule type="cellIs" dxfId="45" priority="48" operator="equal">
      <formula>2</formula>
    </cfRule>
    <cfRule type="cellIs" dxfId="44" priority="49" stopIfTrue="1" operator="equal">
      <formula>1</formula>
    </cfRule>
  </conditionalFormatting>
  <conditionalFormatting sqref="E41">
    <cfRule type="cellIs" dxfId="43" priority="41" operator="notBetween">
      <formula>1</formula>
      <formula>5</formula>
    </cfRule>
    <cfRule type="cellIs" dxfId="42" priority="42" operator="equal">
      <formula>5</formula>
    </cfRule>
    <cfRule type="cellIs" dxfId="41" priority="43" operator="equal">
      <formula>4</formula>
    </cfRule>
    <cfRule type="cellIs" dxfId="40" priority="44" operator="equal">
      <formula>3</formula>
    </cfRule>
    <cfRule type="cellIs" dxfId="39" priority="45" operator="equal">
      <formula>2</formula>
    </cfRule>
    <cfRule type="cellIs" dxfId="38" priority="46" stopIfTrue="1" operator="equal">
      <formula>1</formula>
    </cfRule>
  </conditionalFormatting>
  <conditionalFormatting sqref="E42">
    <cfRule type="cellIs" dxfId="37" priority="37" operator="notBetween">
      <formula>1</formula>
      <formula>3</formula>
    </cfRule>
    <cfRule type="cellIs" dxfId="36" priority="38" operator="equal">
      <formula>3</formula>
    </cfRule>
    <cfRule type="cellIs" dxfId="35" priority="39" operator="equal">
      <formula>2</formula>
    </cfRule>
    <cfRule type="cellIs" dxfId="34" priority="40" stopIfTrue="1" operator="equal">
      <formula>1</formula>
    </cfRule>
  </conditionalFormatting>
  <conditionalFormatting sqref="E27">
    <cfRule type="cellIs" dxfId="33" priority="31" operator="notBetween">
      <formula>1</formula>
      <formula>5</formula>
    </cfRule>
    <cfRule type="cellIs" dxfId="32" priority="32" operator="equal">
      <formula>5</formula>
    </cfRule>
    <cfRule type="cellIs" dxfId="31" priority="33" operator="equal">
      <formula>4</formula>
    </cfRule>
    <cfRule type="cellIs" dxfId="30" priority="34" operator="equal">
      <formula>3</formula>
    </cfRule>
    <cfRule type="cellIs" dxfId="29" priority="35" operator="equal">
      <formula>2</formula>
    </cfRule>
    <cfRule type="cellIs" dxfId="28" priority="36" stopIfTrue="1" operator="equal">
      <formula>1</formula>
    </cfRule>
  </conditionalFormatting>
  <conditionalFormatting sqref="E28:E30">
    <cfRule type="cellIs" dxfId="27" priority="27" operator="equal">
      <formula>4</formula>
    </cfRule>
    <cfRule type="cellIs" dxfId="26" priority="28" operator="equal">
      <formula>3</formula>
    </cfRule>
    <cfRule type="cellIs" dxfId="25" priority="29" operator="equal">
      <formula>2</formula>
    </cfRule>
    <cfRule type="cellIs" dxfId="24" priority="30" stopIfTrue="1" operator="equal">
      <formula>1</formula>
    </cfRule>
  </conditionalFormatting>
  <conditionalFormatting sqref="E28:E30">
    <cfRule type="cellIs" dxfId="23" priority="26" operator="notBetween">
      <formula>1</formula>
      <formula>4</formula>
    </cfRule>
  </conditionalFormatting>
  <conditionalFormatting sqref="E31">
    <cfRule type="cellIs" dxfId="22" priority="22" operator="notBetween">
      <formula>1</formula>
      <formula>3</formula>
    </cfRule>
    <cfRule type="cellIs" dxfId="21" priority="23" operator="equal">
      <formula>3</formula>
    </cfRule>
    <cfRule type="cellIs" dxfId="20" priority="24" operator="equal">
      <formula>2</formula>
    </cfRule>
    <cfRule type="cellIs" dxfId="19" priority="25" stopIfTrue="1" operator="equal">
      <formula>1</formula>
    </cfRule>
  </conditionalFormatting>
  <conditionalFormatting sqref="E32">
    <cfRule type="cellIs" dxfId="18" priority="17" operator="notBetween">
      <formula>1</formula>
      <formula>4</formula>
    </cfRule>
    <cfRule type="cellIs" dxfId="17" priority="18" operator="equal">
      <formula>4</formula>
    </cfRule>
    <cfRule type="cellIs" dxfId="16" priority="19" operator="equal">
      <formula>3</formula>
    </cfRule>
    <cfRule type="cellIs" dxfId="15" priority="20" operator="equal">
      <formula>2</formula>
    </cfRule>
    <cfRule type="cellIs" dxfId="14" priority="21" stopIfTrue="1" operator="equal">
      <formula>1</formula>
    </cfRule>
  </conditionalFormatting>
  <conditionalFormatting sqref="D37">
    <cfRule type="cellIs" dxfId="13" priority="16" operator="notBetween">
      <formula>1</formula>
      <formula>4</formula>
    </cfRule>
  </conditionalFormatting>
  <conditionalFormatting sqref="E37">
    <cfRule type="cellIs" dxfId="12" priority="15" operator="notBetween">
      <formula>1</formula>
      <formula>4</formula>
    </cfRule>
  </conditionalFormatting>
  <conditionalFormatting sqref="F37">
    <cfRule type="cellIs" dxfId="11" priority="14" operator="notBetween">
      <formula>1</formula>
      <formula>4</formula>
    </cfRule>
  </conditionalFormatting>
  <conditionalFormatting sqref="C37">
    <cfRule type="cellIs" dxfId="10" priority="13" operator="notBetween">
      <formula>1</formula>
      <formula>4</formula>
    </cfRule>
  </conditionalFormatting>
  <conditionalFormatting sqref="C38">
    <cfRule type="cellIs" dxfId="9" priority="12" operator="notBetween">
      <formula>1</formula>
      <formula>4</formula>
    </cfRule>
  </conditionalFormatting>
  <conditionalFormatting sqref="D38">
    <cfRule type="cellIs" dxfId="8" priority="11" operator="notBetween">
      <formula>1</formula>
      <formula>4</formula>
    </cfRule>
  </conditionalFormatting>
  <conditionalFormatting sqref="E38">
    <cfRule type="cellIs" dxfId="7" priority="10" operator="notBetween">
      <formula>1</formula>
      <formula>4</formula>
    </cfRule>
  </conditionalFormatting>
  <conditionalFormatting sqref="F38">
    <cfRule type="cellIs" dxfId="6" priority="9" operator="notBetween">
      <formula>1</formula>
      <formula>4</formula>
    </cfRule>
  </conditionalFormatting>
  <conditionalFormatting sqref="C39">
    <cfRule type="cellIs" dxfId="5" priority="8" operator="notBetween">
      <formula>1</formula>
      <formula>3</formula>
    </cfRule>
  </conditionalFormatting>
  <conditionalFormatting sqref="D39">
    <cfRule type="cellIs" dxfId="4" priority="7" operator="notBetween">
      <formula>1</formula>
      <formula>3</formula>
    </cfRule>
  </conditionalFormatting>
  <conditionalFormatting sqref="F39">
    <cfRule type="cellIs" dxfId="3" priority="5" operator="notBetween">
      <formula>1</formula>
      <formula>3</formula>
    </cfRule>
  </conditionalFormatting>
  <conditionalFormatting sqref="C40">
    <cfRule type="cellIs" dxfId="2" priority="4" operator="notBetween">
      <formula>1</formula>
      <formula>4</formula>
    </cfRule>
  </conditionalFormatting>
  <conditionalFormatting sqref="D40">
    <cfRule type="cellIs" dxfId="1" priority="3" operator="notBetween">
      <formula>1</formula>
      <formula>4</formula>
    </cfRule>
  </conditionalFormatting>
  <conditionalFormatting sqref="F40">
    <cfRule type="cellIs" dxfId="0" priority="1" operator="notBetween">
      <formula>1</formula>
      <formula>4</formula>
    </cfRule>
  </conditionalFormatting>
  <pageMargins left="0.23622047244094491" right="0.23622047244094491" top="0.74803149606299213" bottom="0.55118110236220474" header="0.31496062992125984" footer="0.31496062992125984"/>
  <pageSetup paperSize="8" scale="7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42"/>
  <sheetViews>
    <sheetView tabSelected="1" topLeftCell="A118" workbookViewId="0">
      <selection activeCell="A139" sqref="A139:B142"/>
    </sheetView>
  </sheetViews>
  <sheetFormatPr defaultRowHeight="15" x14ac:dyDescent="0.25"/>
  <cols>
    <col min="1" max="1" width="5.42578125" bestFit="1" customWidth="1"/>
    <col min="2" max="2" width="22.85546875" customWidth="1"/>
    <col min="3" max="3" width="6.5703125" bestFit="1" customWidth="1"/>
    <col min="4" max="4" width="206.85546875" customWidth="1"/>
  </cols>
  <sheetData>
    <row r="1" spans="1:4" ht="18.75" x14ac:dyDescent="0.3">
      <c r="A1" s="195" t="s">
        <v>49</v>
      </c>
      <c r="B1" s="195"/>
      <c r="C1" s="195"/>
      <c r="D1" s="195"/>
    </row>
    <row r="2" spans="1:4" ht="18.75" x14ac:dyDescent="0.3">
      <c r="A2" s="196" t="s">
        <v>48</v>
      </c>
      <c r="B2" s="196"/>
      <c r="C2" s="196"/>
      <c r="D2" s="196"/>
    </row>
    <row r="3" spans="1:4" s="1" customFormat="1" ht="15.75" thickBot="1" x14ac:dyDescent="0.3">
      <c r="A3" s="13" t="s">
        <v>0</v>
      </c>
      <c r="B3" s="13" t="s">
        <v>1</v>
      </c>
      <c r="C3" s="13" t="s">
        <v>2</v>
      </c>
      <c r="D3" s="13" t="s">
        <v>14</v>
      </c>
    </row>
    <row r="4" spans="1:4" s="1" customFormat="1" ht="3" customHeight="1" thickTop="1" thickBot="1" x14ac:dyDescent="0.3">
      <c r="A4" s="13"/>
      <c r="B4" s="13"/>
      <c r="C4" s="13"/>
      <c r="D4" s="13"/>
    </row>
    <row r="5" spans="1:4" s="1" customFormat="1" ht="16.5" thickTop="1" thickBot="1" x14ac:dyDescent="0.3">
      <c r="A5" s="191" t="s">
        <v>15</v>
      </c>
      <c r="B5" s="191"/>
      <c r="C5" s="191"/>
      <c r="D5" s="191"/>
    </row>
    <row r="6" spans="1:4" ht="15.75" thickTop="1" x14ac:dyDescent="0.25">
      <c r="A6" s="187" t="s">
        <v>4</v>
      </c>
      <c r="B6" s="197" t="s">
        <v>50</v>
      </c>
      <c r="C6" s="48">
        <v>1</v>
      </c>
      <c r="D6" s="49" t="s">
        <v>143</v>
      </c>
    </row>
    <row r="7" spans="1:4" ht="15" customHeight="1" x14ac:dyDescent="0.25">
      <c r="A7" s="163"/>
      <c r="B7" s="193"/>
      <c r="C7" s="8">
        <v>2</v>
      </c>
      <c r="D7" s="50" t="s">
        <v>201</v>
      </c>
    </row>
    <row r="8" spans="1:4" ht="15" customHeight="1" x14ac:dyDescent="0.25">
      <c r="A8" s="163"/>
      <c r="B8" s="193"/>
      <c r="C8" s="9">
        <v>3</v>
      </c>
      <c r="D8" s="50" t="s">
        <v>144</v>
      </c>
    </row>
    <row r="9" spans="1:4" ht="30" x14ac:dyDescent="0.25">
      <c r="A9" s="163"/>
      <c r="B9" s="193"/>
      <c r="C9" s="6">
        <v>4</v>
      </c>
      <c r="D9" s="50" t="s">
        <v>145</v>
      </c>
    </row>
    <row r="10" spans="1:4" ht="30" customHeight="1" x14ac:dyDescent="0.25">
      <c r="A10" s="164"/>
      <c r="B10" s="194"/>
      <c r="C10" s="51">
        <v>5</v>
      </c>
      <c r="D10" s="52" t="s">
        <v>146</v>
      </c>
    </row>
    <row r="11" spans="1:4" x14ac:dyDescent="0.25">
      <c r="A11" s="162" t="s">
        <v>5</v>
      </c>
      <c r="B11" s="192" t="s">
        <v>51</v>
      </c>
      <c r="C11" s="53">
        <v>1</v>
      </c>
      <c r="D11" s="54" t="s">
        <v>147</v>
      </c>
    </row>
    <row r="12" spans="1:4" ht="15" customHeight="1" x14ac:dyDescent="0.25">
      <c r="A12" s="163"/>
      <c r="B12" s="193"/>
      <c r="C12" s="2">
        <v>2</v>
      </c>
      <c r="D12" s="50" t="s">
        <v>148</v>
      </c>
    </row>
    <row r="13" spans="1:4" ht="30" x14ac:dyDescent="0.25">
      <c r="A13" s="163"/>
      <c r="B13" s="193"/>
      <c r="C13" s="3">
        <v>3</v>
      </c>
      <c r="D13" s="50" t="s">
        <v>200</v>
      </c>
    </row>
    <row r="14" spans="1:4" x14ac:dyDescent="0.25">
      <c r="A14" s="163"/>
      <c r="B14" s="193"/>
      <c r="C14" s="4">
        <v>4</v>
      </c>
      <c r="D14" s="50" t="s">
        <v>149</v>
      </c>
    </row>
    <row r="15" spans="1:4" x14ac:dyDescent="0.25">
      <c r="A15" s="164"/>
      <c r="B15" s="194"/>
      <c r="C15" s="55">
        <v>5</v>
      </c>
      <c r="D15" s="52" t="s">
        <v>150</v>
      </c>
    </row>
    <row r="16" spans="1:4" ht="15" customHeight="1" x14ac:dyDescent="0.25">
      <c r="A16" s="157" t="s">
        <v>6</v>
      </c>
      <c r="B16" s="154" t="s">
        <v>52</v>
      </c>
      <c r="C16" s="53">
        <v>1</v>
      </c>
      <c r="D16" s="54" t="s">
        <v>151</v>
      </c>
    </row>
    <row r="17" spans="1:4" ht="15" customHeight="1" x14ac:dyDescent="0.25">
      <c r="A17" s="150"/>
      <c r="B17" s="155"/>
      <c r="C17" s="3">
        <v>2</v>
      </c>
      <c r="D17" s="50" t="s">
        <v>152</v>
      </c>
    </row>
    <row r="18" spans="1:4" ht="15" customHeight="1" x14ac:dyDescent="0.25">
      <c r="A18" s="158"/>
      <c r="B18" s="156"/>
      <c r="C18" s="55">
        <v>3</v>
      </c>
      <c r="D18" s="52" t="s">
        <v>153</v>
      </c>
    </row>
    <row r="19" spans="1:4" x14ac:dyDescent="0.25">
      <c r="A19" s="162" t="s">
        <v>7</v>
      </c>
      <c r="B19" s="192" t="s">
        <v>53</v>
      </c>
      <c r="C19" s="53">
        <v>1</v>
      </c>
      <c r="D19" s="54" t="s">
        <v>154</v>
      </c>
    </row>
    <row r="20" spans="1:4" ht="15" customHeight="1" x14ac:dyDescent="0.25">
      <c r="A20" s="163"/>
      <c r="B20" s="193"/>
      <c r="C20" s="3">
        <v>2</v>
      </c>
      <c r="D20" s="50" t="s">
        <v>155</v>
      </c>
    </row>
    <row r="21" spans="1:4" ht="15" customHeight="1" x14ac:dyDescent="0.25">
      <c r="A21" s="163"/>
      <c r="B21" s="193"/>
      <c r="C21" s="4">
        <v>3</v>
      </c>
      <c r="D21" s="50" t="s">
        <v>156</v>
      </c>
    </row>
    <row r="22" spans="1:4" ht="15" customHeight="1" x14ac:dyDescent="0.25">
      <c r="A22" s="164"/>
      <c r="B22" s="194"/>
      <c r="C22" s="55">
        <v>4</v>
      </c>
      <c r="D22" s="52" t="s">
        <v>157</v>
      </c>
    </row>
    <row r="23" spans="1:4" x14ac:dyDescent="0.25">
      <c r="A23" s="162" t="s">
        <v>8</v>
      </c>
      <c r="B23" s="192" t="s">
        <v>13</v>
      </c>
      <c r="C23" s="53">
        <v>1</v>
      </c>
      <c r="D23" s="54" t="s">
        <v>158</v>
      </c>
    </row>
    <row r="24" spans="1:4" x14ac:dyDescent="0.25">
      <c r="A24" s="163"/>
      <c r="B24" s="193"/>
      <c r="C24" s="15">
        <v>2</v>
      </c>
      <c r="D24" s="50" t="s">
        <v>159</v>
      </c>
    </row>
    <row r="25" spans="1:4" x14ac:dyDescent="0.25">
      <c r="A25" s="163"/>
      <c r="B25" s="193"/>
      <c r="C25" s="4">
        <v>3</v>
      </c>
      <c r="D25" s="50" t="s">
        <v>160</v>
      </c>
    </row>
    <row r="26" spans="1:4" ht="15" customHeight="1" x14ac:dyDescent="0.25">
      <c r="A26" s="164"/>
      <c r="B26" s="194"/>
      <c r="C26" s="55">
        <v>4</v>
      </c>
      <c r="D26" s="52" t="s">
        <v>202</v>
      </c>
    </row>
    <row r="27" spans="1:4" x14ac:dyDescent="0.25">
      <c r="A27" s="157" t="s">
        <v>9</v>
      </c>
      <c r="B27" s="154" t="s">
        <v>54</v>
      </c>
      <c r="C27" s="53">
        <v>1</v>
      </c>
      <c r="D27" s="54" t="s">
        <v>161</v>
      </c>
    </row>
    <row r="28" spans="1:4" ht="30" x14ac:dyDescent="0.25">
      <c r="A28" s="150"/>
      <c r="B28" s="155"/>
      <c r="C28" s="3">
        <v>2</v>
      </c>
      <c r="D28" s="50" t="s">
        <v>162</v>
      </c>
    </row>
    <row r="29" spans="1:4" x14ac:dyDescent="0.25">
      <c r="A29" s="150"/>
      <c r="B29" s="155"/>
      <c r="C29" s="4">
        <v>3</v>
      </c>
      <c r="D29" s="50" t="s">
        <v>163</v>
      </c>
    </row>
    <row r="30" spans="1:4" x14ac:dyDescent="0.25">
      <c r="A30" s="158"/>
      <c r="B30" s="156"/>
      <c r="C30" s="55">
        <v>4</v>
      </c>
      <c r="D30" s="52" t="s">
        <v>164</v>
      </c>
    </row>
    <row r="31" spans="1:4" x14ac:dyDescent="0.25">
      <c r="A31" s="172" t="s">
        <v>10</v>
      </c>
      <c r="B31" s="175" t="s">
        <v>55</v>
      </c>
      <c r="C31" s="53">
        <v>1</v>
      </c>
      <c r="D31" s="54" t="s">
        <v>165</v>
      </c>
    </row>
    <row r="32" spans="1:4" ht="15" customHeight="1" x14ac:dyDescent="0.25">
      <c r="A32" s="173"/>
      <c r="B32" s="176"/>
      <c r="C32" s="15">
        <v>2</v>
      </c>
      <c r="D32" s="50" t="s">
        <v>166</v>
      </c>
    </row>
    <row r="33" spans="1:4" ht="30" x14ac:dyDescent="0.25">
      <c r="A33" s="173"/>
      <c r="B33" s="176"/>
      <c r="C33" s="4">
        <v>3</v>
      </c>
      <c r="D33" s="50" t="s">
        <v>167</v>
      </c>
    </row>
    <row r="34" spans="1:4" ht="30" x14ac:dyDescent="0.25">
      <c r="A34" s="174"/>
      <c r="B34" s="177"/>
      <c r="C34" s="55">
        <v>4</v>
      </c>
      <c r="D34" s="52" t="s">
        <v>203</v>
      </c>
    </row>
    <row r="35" spans="1:4" x14ac:dyDescent="0.25">
      <c r="A35" s="157" t="s">
        <v>11</v>
      </c>
      <c r="B35" s="154" t="s">
        <v>57</v>
      </c>
      <c r="C35" s="53">
        <v>1</v>
      </c>
      <c r="D35" s="54" t="s">
        <v>168</v>
      </c>
    </row>
    <row r="36" spans="1:4" x14ac:dyDescent="0.25">
      <c r="A36" s="150"/>
      <c r="B36" s="155"/>
      <c r="C36" s="16">
        <v>2</v>
      </c>
      <c r="D36" s="50" t="s">
        <v>169</v>
      </c>
    </row>
    <row r="37" spans="1:4" x14ac:dyDescent="0.25">
      <c r="A37" s="158"/>
      <c r="B37" s="156"/>
      <c r="C37" s="55">
        <v>3</v>
      </c>
      <c r="D37" s="52" t="s">
        <v>170</v>
      </c>
    </row>
    <row r="38" spans="1:4" x14ac:dyDescent="0.25">
      <c r="A38" s="162" t="s">
        <v>12</v>
      </c>
      <c r="B38" s="192" t="s">
        <v>58</v>
      </c>
      <c r="C38" s="53">
        <v>1</v>
      </c>
      <c r="D38" s="54" t="s">
        <v>171</v>
      </c>
    </row>
    <row r="39" spans="1:4" ht="30" x14ac:dyDescent="0.25">
      <c r="A39" s="163"/>
      <c r="B39" s="193"/>
      <c r="C39" s="3">
        <v>2</v>
      </c>
      <c r="D39" s="50" t="s">
        <v>172</v>
      </c>
    </row>
    <row r="40" spans="1:4" ht="15" customHeight="1" x14ac:dyDescent="0.25">
      <c r="A40" s="164"/>
      <c r="B40" s="194"/>
      <c r="C40" s="55">
        <v>3</v>
      </c>
      <c r="D40" s="52" t="s">
        <v>173</v>
      </c>
    </row>
    <row r="41" spans="1:4" x14ac:dyDescent="0.25">
      <c r="A41" s="150" t="s">
        <v>56</v>
      </c>
      <c r="B41" s="152" t="s">
        <v>59</v>
      </c>
      <c r="C41" s="7">
        <v>1</v>
      </c>
      <c r="D41" s="45" t="s">
        <v>174</v>
      </c>
    </row>
    <row r="42" spans="1:4" ht="30" x14ac:dyDescent="0.25">
      <c r="A42" s="150"/>
      <c r="B42" s="152"/>
      <c r="C42" s="16">
        <v>2</v>
      </c>
      <c r="D42" s="45" t="s">
        <v>175</v>
      </c>
    </row>
    <row r="43" spans="1:4" ht="30.75" thickBot="1" x14ac:dyDescent="0.3">
      <c r="A43" s="151"/>
      <c r="B43" s="153"/>
      <c r="C43" s="17">
        <v>3</v>
      </c>
      <c r="D43" s="45" t="s">
        <v>204</v>
      </c>
    </row>
    <row r="44" spans="1:4" ht="16.5" thickTop="1" thickBot="1" x14ac:dyDescent="0.3">
      <c r="A44" s="64"/>
      <c r="B44" s="64"/>
      <c r="C44" s="65">
        <f>C43+C40+C37+C34+C30+C26+C22+C18+C15+C10</f>
        <v>38</v>
      </c>
      <c r="D44" s="64"/>
    </row>
    <row r="45" spans="1:4" s="1" customFormat="1" ht="16.5" thickTop="1" thickBot="1" x14ac:dyDescent="0.3">
      <c r="A45" s="191" t="s">
        <v>16</v>
      </c>
      <c r="B45" s="191"/>
      <c r="C45" s="191"/>
      <c r="D45" s="191"/>
    </row>
    <row r="46" spans="1:4" ht="15.75" thickTop="1" x14ac:dyDescent="0.25">
      <c r="A46" s="187" t="s">
        <v>17</v>
      </c>
      <c r="B46" s="168" t="s">
        <v>60</v>
      </c>
      <c r="C46" s="48">
        <v>1</v>
      </c>
      <c r="D46" s="49" t="s">
        <v>176</v>
      </c>
    </row>
    <row r="47" spans="1:4" x14ac:dyDescent="0.25">
      <c r="A47" s="163"/>
      <c r="B47" s="169"/>
      <c r="C47" s="18">
        <v>2</v>
      </c>
      <c r="D47" s="50" t="s">
        <v>198</v>
      </c>
    </row>
    <row r="48" spans="1:4" x14ac:dyDescent="0.25">
      <c r="A48" s="164"/>
      <c r="B48" s="170"/>
      <c r="C48" s="55">
        <v>3</v>
      </c>
      <c r="D48" s="52" t="s">
        <v>199</v>
      </c>
    </row>
    <row r="49" spans="1:4" x14ac:dyDescent="0.25">
      <c r="A49" s="162" t="s">
        <v>18</v>
      </c>
      <c r="B49" s="188" t="s">
        <v>61</v>
      </c>
      <c r="C49" s="57">
        <v>1</v>
      </c>
      <c r="D49" s="54" t="s">
        <v>177</v>
      </c>
    </row>
    <row r="50" spans="1:4" x14ac:dyDescent="0.25">
      <c r="A50" s="163"/>
      <c r="B50" s="189"/>
      <c r="C50" s="21">
        <v>2</v>
      </c>
      <c r="D50" s="50" t="s">
        <v>205</v>
      </c>
    </row>
    <row r="51" spans="1:4" x14ac:dyDescent="0.25">
      <c r="A51" s="164"/>
      <c r="B51" s="190"/>
      <c r="C51" s="58">
        <v>3</v>
      </c>
      <c r="D51" s="52" t="s">
        <v>178</v>
      </c>
    </row>
    <row r="52" spans="1:4" x14ac:dyDescent="0.25">
      <c r="A52" s="157" t="s">
        <v>19</v>
      </c>
      <c r="B52" s="178" t="s">
        <v>64</v>
      </c>
      <c r="C52" s="59">
        <v>1</v>
      </c>
      <c r="D52" s="54" t="s">
        <v>62</v>
      </c>
    </row>
    <row r="53" spans="1:4" ht="30" x14ac:dyDescent="0.25">
      <c r="A53" s="150"/>
      <c r="B53" s="179"/>
      <c r="C53" s="11">
        <v>2</v>
      </c>
      <c r="D53" s="50" t="s">
        <v>63</v>
      </c>
    </row>
    <row r="54" spans="1:4" ht="30" x14ac:dyDescent="0.25">
      <c r="A54" s="158"/>
      <c r="B54" s="180"/>
      <c r="C54" s="58">
        <v>3</v>
      </c>
      <c r="D54" s="52" t="s">
        <v>142</v>
      </c>
    </row>
    <row r="55" spans="1:4" x14ac:dyDescent="0.25">
      <c r="A55" s="162" t="s">
        <v>20</v>
      </c>
      <c r="B55" s="188" t="s">
        <v>65</v>
      </c>
      <c r="C55" s="59">
        <v>1</v>
      </c>
      <c r="D55" s="54" t="s">
        <v>141</v>
      </c>
    </row>
    <row r="56" spans="1:4" x14ac:dyDescent="0.25">
      <c r="A56" s="163"/>
      <c r="B56" s="189"/>
      <c r="C56" s="20">
        <v>2</v>
      </c>
      <c r="D56" s="50" t="s">
        <v>140</v>
      </c>
    </row>
    <row r="57" spans="1:4" ht="15" customHeight="1" x14ac:dyDescent="0.25">
      <c r="A57" s="163"/>
      <c r="B57" s="189"/>
      <c r="C57" s="11">
        <v>3</v>
      </c>
      <c r="D57" s="50" t="s">
        <v>139</v>
      </c>
    </row>
    <row r="58" spans="1:4" ht="30" x14ac:dyDescent="0.25">
      <c r="A58" s="163"/>
      <c r="B58" s="189"/>
      <c r="C58" s="14">
        <v>4</v>
      </c>
      <c r="D58" s="50" t="s">
        <v>138</v>
      </c>
    </row>
    <row r="59" spans="1:4" x14ac:dyDescent="0.25">
      <c r="A59" s="164"/>
      <c r="B59" s="190"/>
      <c r="C59" s="58">
        <v>5</v>
      </c>
      <c r="D59" s="52" t="s">
        <v>137</v>
      </c>
    </row>
    <row r="60" spans="1:4" x14ac:dyDescent="0.25">
      <c r="A60" s="157" t="s">
        <v>21</v>
      </c>
      <c r="B60" s="178" t="s">
        <v>66</v>
      </c>
      <c r="C60" s="59">
        <v>1</v>
      </c>
      <c r="D60" s="60" t="s">
        <v>136</v>
      </c>
    </row>
    <row r="61" spans="1:4" x14ac:dyDescent="0.25">
      <c r="A61" s="150"/>
      <c r="B61" s="179"/>
      <c r="C61" s="11">
        <v>2</v>
      </c>
      <c r="D61" s="61" t="s">
        <v>130</v>
      </c>
    </row>
    <row r="62" spans="1:4" x14ac:dyDescent="0.25">
      <c r="A62" s="150"/>
      <c r="B62" s="179"/>
      <c r="C62" s="14">
        <v>3</v>
      </c>
      <c r="D62" s="61" t="s">
        <v>131</v>
      </c>
    </row>
    <row r="63" spans="1:4" x14ac:dyDescent="0.25">
      <c r="A63" s="158"/>
      <c r="B63" s="180"/>
      <c r="C63" s="58">
        <v>4</v>
      </c>
      <c r="D63" s="62" t="s">
        <v>132</v>
      </c>
    </row>
    <row r="64" spans="1:4" ht="15" customHeight="1" x14ac:dyDescent="0.25">
      <c r="A64" s="172" t="s">
        <v>22</v>
      </c>
      <c r="B64" s="181" t="s">
        <v>25</v>
      </c>
      <c r="C64" s="53">
        <v>1</v>
      </c>
      <c r="D64" s="54" t="s">
        <v>194</v>
      </c>
    </row>
    <row r="65" spans="1:4" ht="30" x14ac:dyDescent="0.25">
      <c r="A65" s="173"/>
      <c r="B65" s="182"/>
      <c r="C65" s="3">
        <v>2</v>
      </c>
      <c r="D65" s="50" t="s">
        <v>193</v>
      </c>
    </row>
    <row r="66" spans="1:4" x14ac:dyDescent="0.25">
      <c r="A66" s="173"/>
      <c r="B66" s="182"/>
      <c r="C66" s="4">
        <v>3</v>
      </c>
      <c r="D66" s="50" t="s">
        <v>195</v>
      </c>
    </row>
    <row r="67" spans="1:4" x14ac:dyDescent="0.25">
      <c r="A67" s="174"/>
      <c r="B67" s="183"/>
      <c r="C67" s="55">
        <v>4</v>
      </c>
      <c r="D67" s="52" t="s">
        <v>196</v>
      </c>
    </row>
    <row r="68" spans="1:4" ht="30" x14ac:dyDescent="0.25">
      <c r="A68" s="157" t="s">
        <v>23</v>
      </c>
      <c r="B68" s="178" t="s">
        <v>67</v>
      </c>
      <c r="C68" s="53">
        <v>1</v>
      </c>
      <c r="D68" s="54" t="s">
        <v>133</v>
      </c>
    </row>
    <row r="69" spans="1:4" x14ac:dyDescent="0.25">
      <c r="A69" s="150"/>
      <c r="B69" s="179"/>
      <c r="C69" s="3">
        <v>2</v>
      </c>
      <c r="D69" s="50" t="s">
        <v>68</v>
      </c>
    </row>
    <row r="70" spans="1:4" x14ac:dyDescent="0.25">
      <c r="A70" s="150"/>
      <c r="B70" s="179"/>
      <c r="C70" s="4">
        <v>3</v>
      </c>
      <c r="D70" s="50" t="s">
        <v>134</v>
      </c>
    </row>
    <row r="71" spans="1:4" x14ac:dyDescent="0.25">
      <c r="A71" s="158"/>
      <c r="B71" s="180"/>
      <c r="C71" s="55">
        <v>4</v>
      </c>
      <c r="D71" s="52" t="s">
        <v>135</v>
      </c>
    </row>
    <row r="72" spans="1:4" x14ac:dyDescent="0.25">
      <c r="A72" s="150" t="s">
        <v>24</v>
      </c>
      <c r="B72" s="179" t="s">
        <v>69</v>
      </c>
      <c r="C72" s="7">
        <v>1</v>
      </c>
      <c r="D72" s="45" t="s">
        <v>70</v>
      </c>
    </row>
    <row r="73" spans="1:4" x14ac:dyDescent="0.25">
      <c r="A73" s="150"/>
      <c r="B73" s="179"/>
      <c r="C73" s="16">
        <v>2</v>
      </c>
      <c r="D73" s="45" t="s">
        <v>71</v>
      </c>
    </row>
    <row r="74" spans="1:4" ht="30.75" thickBot="1" x14ac:dyDescent="0.3">
      <c r="A74" s="150"/>
      <c r="B74" s="179"/>
      <c r="C74" s="17">
        <v>3</v>
      </c>
      <c r="D74" s="45" t="s">
        <v>72</v>
      </c>
    </row>
    <row r="75" spans="1:4" ht="16.5" thickTop="1" thickBot="1" x14ac:dyDescent="0.3">
      <c r="A75" s="46"/>
      <c r="B75" s="46"/>
      <c r="C75" s="47">
        <f>C74+C71+C67+C63+C59+C54+C51+C48</f>
        <v>29</v>
      </c>
      <c r="D75" s="46"/>
    </row>
    <row r="76" spans="1:4" ht="16.5" thickTop="1" thickBot="1" x14ac:dyDescent="0.3">
      <c r="A76" s="186" t="s">
        <v>26</v>
      </c>
      <c r="B76" s="186"/>
      <c r="C76" s="186"/>
      <c r="D76" s="186"/>
    </row>
    <row r="77" spans="1:4" ht="15.75" thickTop="1" x14ac:dyDescent="0.25">
      <c r="A77" s="187" t="s">
        <v>27</v>
      </c>
      <c r="B77" s="168" t="s">
        <v>129</v>
      </c>
      <c r="C77" s="63">
        <v>1</v>
      </c>
      <c r="D77" s="49" t="s">
        <v>73</v>
      </c>
    </row>
    <row r="78" spans="1:4" ht="30" x14ac:dyDescent="0.25">
      <c r="A78" s="163"/>
      <c r="B78" s="169"/>
      <c r="C78" s="20">
        <v>2</v>
      </c>
      <c r="D78" s="50" t="s">
        <v>74</v>
      </c>
    </row>
    <row r="79" spans="1:4" ht="30" x14ac:dyDescent="0.25">
      <c r="A79" s="163"/>
      <c r="B79" s="169"/>
      <c r="C79" s="11">
        <v>3</v>
      </c>
      <c r="D79" s="50" t="s">
        <v>75</v>
      </c>
    </row>
    <row r="80" spans="1:4" ht="30" customHeight="1" x14ac:dyDescent="0.25">
      <c r="A80" s="163"/>
      <c r="B80" s="169"/>
      <c r="C80" s="14">
        <v>4</v>
      </c>
      <c r="D80" s="50" t="s">
        <v>76</v>
      </c>
    </row>
    <row r="81" spans="1:4" ht="30" x14ac:dyDescent="0.25">
      <c r="A81" s="164"/>
      <c r="B81" s="170"/>
      <c r="C81" s="58">
        <v>5</v>
      </c>
      <c r="D81" s="52" t="s">
        <v>77</v>
      </c>
    </row>
    <row r="82" spans="1:4" x14ac:dyDescent="0.25">
      <c r="A82" s="162" t="s">
        <v>28</v>
      </c>
      <c r="B82" s="188" t="s">
        <v>78</v>
      </c>
      <c r="C82" s="53">
        <v>1</v>
      </c>
      <c r="D82" s="60" t="s">
        <v>206</v>
      </c>
    </row>
    <row r="83" spans="1:4" x14ac:dyDescent="0.25">
      <c r="A83" s="163"/>
      <c r="B83" s="189"/>
      <c r="C83" s="3">
        <v>2</v>
      </c>
      <c r="D83" s="61" t="s">
        <v>79</v>
      </c>
    </row>
    <row r="84" spans="1:4" x14ac:dyDescent="0.25">
      <c r="A84" s="163"/>
      <c r="B84" s="189"/>
      <c r="C84" s="4">
        <v>3</v>
      </c>
      <c r="D84" s="61" t="s">
        <v>80</v>
      </c>
    </row>
    <row r="85" spans="1:4" x14ac:dyDescent="0.25">
      <c r="A85" s="164"/>
      <c r="B85" s="190"/>
      <c r="C85" s="55">
        <v>4</v>
      </c>
      <c r="D85" s="62" t="s">
        <v>81</v>
      </c>
    </row>
    <row r="86" spans="1:4" x14ac:dyDescent="0.25">
      <c r="A86" s="162" t="s">
        <v>29</v>
      </c>
      <c r="B86" s="188" t="s">
        <v>82</v>
      </c>
      <c r="C86" s="53">
        <v>1</v>
      </c>
      <c r="D86" s="54" t="s">
        <v>83</v>
      </c>
    </row>
    <row r="87" spans="1:4" x14ac:dyDescent="0.25">
      <c r="A87" s="163"/>
      <c r="B87" s="189"/>
      <c r="C87" s="3">
        <v>2</v>
      </c>
      <c r="D87" s="50" t="s">
        <v>84</v>
      </c>
    </row>
    <row r="88" spans="1:4" ht="30" x14ac:dyDescent="0.25">
      <c r="A88" s="163"/>
      <c r="B88" s="189"/>
      <c r="C88" s="4">
        <v>3</v>
      </c>
      <c r="D88" s="50" t="s">
        <v>85</v>
      </c>
    </row>
    <row r="89" spans="1:4" ht="30" x14ac:dyDescent="0.25">
      <c r="A89" s="164"/>
      <c r="B89" s="190"/>
      <c r="C89" s="55">
        <v>4</v>
      </c>
      <c r="D89" s="52" t="s">
        <v>86</v>
      </c>
    </row>
    <row r="90" spans="1:4" ht="30" x14ac:dyDescent="0.25">
      <c r="A90" s="157" t="s">
        <v>30</v>
      </c>
      <c r="B90" s="178" t="s">
        <v>87</v>
      </c>
      <c r="C90" s="53">
        <v>1</v>
      </c>
      <c r="D90" s="54" t="s">
        <v>179</v>
      </c>
    </row>
    <row r="91" spans="1:4" ht="30" x14ac:dyDescent="0.25">
      <c r="A91" s="150"/>
      <c r="B91" s="179"/>
      <c r="C91" s="3">
        <v>2</v>
      </c>
      <c r="D91" s="50" t="s">
        <v>88</v>
      </c>
    </row>
    <row r="92" spans="1:4" ht="30" x14ac:dyDescent="0.25">
      <c r="A92" s="150"/>
      <c r="B92" s="179"/>
      <c r="C92" s="4">
        <v>3</v>
      </c>
      <c r="D92" s="50" t="s">
        <v>89</v>
      </c>
    </row>
    <row r="93" spans="1:4" ht="30" x14ac:dyDescent="0.25">
      <c r="A93" s="158"/>
      <c r="B93" s="180"/>
      <c r="C93" s="55">
        <v>4</v>
      </c>
      <c r="D93" s="52" t="s">
        <v>90</v>
      </c>
    </row>
    <row r="94" spans="1:4" ht="30" x14ac:dyDescent="0.25">
      <c r="A94" s="157" t="s">
        <v>31</v>
      </c>
      <c r="B94" s="184" t="s">
        <v>93</v>
      </c>
      <c r="C94" s="59">
        <v>1</v>
      </c>
      <c r="D94" s="54" t="s">
        <v>91</v>
      </c>
    </row>
    <row r="95" spans="1:4" ht="30" x14ac:dyDescent="0.25">
      <c r="A95" s="150"/>
      <c r="B95" s="152"/>
      <c r="C95" s="11">
        <v>2</v>
      </c>
      <c r="D95" s="50" t="s">
        <v>92</v>
      </c>
    </row>
    <row r="96" spans="1:4" ht="30" x14ac:dyDescent="0.25">
      <c r="A96" s="158"/>
      <c r="B96" s="185"/>
      <c r="C96" s="58">
        <v>3</v>
      </c>
      <c r="D96" s="52" t="s">
        <v>180</v>
      </c>
    </row>
    <row r="97" spans="1:4" x14ac:dyDescent="0.25">
      <c r="A97" s="150" t="s">
        <v>94</v>
      </c>
      <c r="B97" s="152" t="s">
        <v>95</v>
      </c>
      <c r="C97" s="7">
        <v>1</v>
      </c>
      <c r="D97" s="45" t="s">
        <v>96</v>
      </c>
    </row>
    <row r="98" spans="1:4" ht="30" x14ac:dyDescent="0.25">
      <c r="A98" s="150"/>
      <c r="B98" s="152"/>
      <c r="C98" s="3">
        <v>2</v>
      </c>
      <c r="D98" s="45" t="s">
        <v>97</v>
      </c>
    </row>
    <row r="99" spans="1:4" ht="30" x14ac:dyDescent="0.25">
      <c r="A99" s="150"/>
      <c r="B99" s="152"/>
      <c r="C99" s="4">
        <v>3</v>
      </c>
      <c r="D99" s="45" t="s">
        <v>98</v>
      </c>
    </row>
    <row r="100" spans="1:4" ht="30.75" thickBot="1" x14ac:dyDescent="0.3">
      <c r="A100" s="151"/>
      <c r="B100" s="153"/>
      <c r="C100" s="5">
        <v>4</v>
      </c>
      <c r="D100" s="45" t="s">
        <v>99</v>
      </c>
    </row>
    <row r="101" spans="1:4" ht="16.5" thickTop="1" thickBot="1" x14ac:dyDescent="0.3">
      <c r="A101" s="46"/>
      <c r="B101" s="46"/>
      <c r="C101" s="47">
        <f>C100+C96+C93+C89+C85+C81</f>
        <v>24</v>
      </c>
      <c r="D101" s="46"/>
    </row>
    <row r="102" spans="1:4" ht="16.5" thickTop="1" thickBot="1" x14ac:dyDescent="0.3">
      <c r="A102" s="186" t="s">
        <v>32</v>
      </c>
      <c r="B102" s="186"/>
      <c r="C102" s="186"/>
      <c r="D102" s="186"/>
    </row>
    <row r="103" spans="1:4" ht="15.75" thickTop="1" x14ac:dyDescent="0.25">
      <c r="A103" s="187" t="s">
        <v>33</v>
      </c>
      <c r="B103" s="168" t="s">
        <v>41</v>
      </c>
      <c r="C103" s="48">
        <v>1</v>
      </c>
      <c r="D103" s="49" t="s">
        <v>100</v>
      </c>
    </row>
    <row r="104" spans="1:4" x14ac:dyDescent="0.25">
      <c r="A104" s="163"/>
      <c r="B104" s="169"/>
      <c r="C104" s="8">
        <v>2</v>
      </c>
      <c r="D104" s="50" t="s">
        <v>101</v>
      </c>
    </row>
    <row r="105" spans="1:4" x14ac:dyDescent="0.25">
      <c r="A105" s="163"/>
      <c r="B105" s="169"/>
      <c r="C105" s="9">
        <v>3</v>
      </c>
      <c r="D105" s="50" t="s">
        <v>102</v>
      </c>
    </row>
    <row r="106" spans="1:4" x14ac:dyDescent="0.25">
      <c r="A106" s="163"/>
      <c r="B106" s="169"/>
      <c r="C106" s="6">
        <v>4</v>
      </c>
      <c r="D106" s="50" t="s">
        <v>181</v>
      </c>
    </row>
    <row r="107" spans="1:4" x14ac:dyDescent="0.25">
      <c r="A107" s="164"/>
      <c r="B107" s="170"/>
      <c r="C107" s="51">
        <v>5</v>
      </c>
      <c r="D107" s="52" t="s">
        <v>103</v>
      </c>
    </row>
    <row r="108" spans="1:4" x14ac:dyDescent="0.25">
      <c r="A108" s="162" t="s">
        <v>34</v>
      </c>
      <c r="B108" s="159" t="s">
        <v>42</v>
      </c>
      <c r="C108" s="53">
        <v>1</v>
      </c>
      <c r="D108" s="54" t="s">
        <v>182</v>
      </c>
    </row>
    <row r="109" spans="1:4" x14ac:dyDescent="0.25">
      <c r="A109" s="163"/>
      <c r="B109" s="160"/>
      <c r="C109" s="8">
        <v>2</v>
      </c>
      <c r="D109" s="50" t="s">
        <v>183</v>
      </c>
    </row>
    <row r="110" spans="1:4" ht="15" customHeight="1" x14ac:dyDescent="0.25">
      <c r="A110" s="163"/>
      <c r="B110" s="160"/>
      <c r="C110" s="9">
        <v>3</v>
      </c>
      <c r="D110" s="50" t="s">
        <v>104</v>
      </c>
    </row>
    <row r="111" spans="1:4" ht="30" x14ac:dyDescent="0.25">
      <c r="A111" s="163"/>
      <c r="B111" s="160"/>
      <c r="C111" s="6">
        <v>4</v>
      </c>
      <c r="D111" s="50" t="s">
        <v>105</v>
      </c>
    </row>
    <row r="112" spans="1:4" ht="15" customHeight="1" x14ac:dyDescent="0.25">
      <c r="A112" s="164"/>
      <c r="B112" s="161"/>
      <c r="C112" s="51">
        <v>5</v>
      </c>
      <c r="D112" s="52" t="s">
        <v>106</v>
      </c>
    </row>
    <row r="113" spans="1:4" x14ac:dyDescent="0.25">
      <c r="A113" s="172" t="s">
        <v>35</v>
      </c>
      <c r="B113" s="181" t="s">
        <v>43</v>
      </c>
      <c r="C113" s="53">
        <v>1</v>
      </c>
      <c r="D113" s="54" t="s">
        <v>107</v>
      </c>
    </row>
    <row r="114" spans="1:4" x14ac:dyDescent="0.25">
      <c r="A114" s="173"/>
      <c r="B114" s="182"/>
      <c r="C114" s="3">
        <v>2</v>
      </c>
      <c r="D114" s="50" t="s">
        <v>108</v>
      </c>
    </row>
    <row r="115" spans="1:4" ht="15" customHeight="1" x14ac:dyDescent="0.25">
      <c r="A115" s="173"/>
      <c r="B115" s="182"/>
      <c r="C115" s="4">
        <v>3</v>
      </c>
      <c r="D115" s="50" t="s">
        <v>109</v>
      </c>
    </row>
    <row r="116" spans="1:4" x14ac:dyDescent="0.25">
      <c r="A116" s="174"/>
      <c r="B116" s="183"/>
      <c r="C116" s="55">
        <v>4</v>
      </c>
      <c r="D116" s="52" t="s">
        <v>110</v>
      </c>
    </row>
    <row r="117" spans="1:4" x14ac:dyDescent="0.25">
      <c r="A117" s="157" t="s">
        <v>36</v>
      </c>
      <c r="B117" s="165" t="s">
        <v>111</v>
      </c>
      <c r="C117" s="53">
        <v>1</v>
      </c>
      <c r="D117" s="54" t="s">
        <v>112</v>
      </c>
    </row>
    <row r="118" spans="1:4" ht="30" x14ac:dyDescent="0.25">
      <c r="A118" s="150"/>
      <c r="B118" s="166"/>
      <c r="C118" s="3">
        <v>2</v>
      </c>
      <c r="D118" s="50" t="s">
        <v>113</v>
      </c>
    </row>
    <row r="119" spans="1:4" ht="30" x14ac:dyDescent="0.25">
      <c r="A119" s="150"/>
      <c r="B119" s="166"/>
      <c r="C119" s="4">
        <v>3</v>
      </c>
      <c r="D119" s="50" t="s">
        <v>114</v>
      </c>
    </row>
    <row r="120" spans="1:4" ht="30" x14ac:dyDescent="0.25">
      <c r="A120" s="158"/>
      <c r="B120" s="167"/>
      <c r="C120" s="55">
        <v>4</v>
      </c>
      <c r="D120" s="52" t="s">
        <v>115</v>
      </c>
    </row>
    <row r="121" spans="1:4" ht="15" customHeight="1" x14ac:dyDescent="0.25">
      <c r="A121" s="157" t="s">
        <v>37</v>
      </c>
      <c r="B121" s="178" t="s">
        <v>116</v>
      </c>
      <c r="C121" s="59">
        <v>1</v>
      </c>
      <c r="D121" s="54" t="s">
        <v>117</v>
      </c>
    </row>
    <row r="122" spans="1:4" ht="15" customHeight="1" x14ac:dyDescent="0.25">
      <c r="A122" s="150"/>
      <c r="B122" s="179"/>
      <c r="C122" s="11">
        <v>2</v>
      </c>
      <c r="D122" s="50" t="s">
        <v>118</v>
      </c>
    </row>
    <row r="123" spans="1:4" ht="30" x14ac:dyDescent="0.25">
      <c r="A123" s="158"/>
      <c r="B123" s="180"/>
      <c r="C123" s="58">
        <v>3</v>
      </c>
      <c r="D123" s="52" t="s">
        <v>119</v>
      </c>
    </row>
    <row r="124" spans="1:4" x14ac:dyDescent="0.25">
      <c r="A124" s="162" t="s">
        <v>38</v>
      </c>
      <c r="B124" s="159" t="s">
        <v>120</v>
      </c>
      <c r="C124" s="53">
        <v>1</v>
      </c>
      <c r="D124" s="54" t="s">
        <v>121</v>
      </c>
    </row>
    <row r="125" spans="1:4" x14ac:dyDescent="0.25">
      <c r="A125" s="163"/>
      <c r="B125" s="160"/>
      <c r="C125" s="3">
        <v>2</v>
      </c>
      <c r="D125" s="50" t="s">
        <v>122</v>
      </c>
    </row>
    <row r="126" spans="1:4" ht="30" x14ac:dyDescent="0.25">
      <c r="A126" s="163"/>
      <c r="B126" s="160"/>
      <c r="C126" s="4">
        <v>3</v>
      </c>
      <c r="D126" s="50" t="s">
        <v>123</v>
      </c>
    </row>
    <row r="127" spans="1:4" ht="30" x14ac:dyDescent="0.25">
      <c r="A127" s="164"/>
      <c r="B127" s="161"/>
      <c r="C127" s="55">
        <v>4</v>
      </c>
      <c r="D127" s="52" t="s">
        <v>124</v>
      </c>
    </row>
    <row r="128" spans="1:4" x14ac:dyDescent="0.25">
      <c r="A128" s="157" t="s">
        <v>39</v>
      </c>
      <c r="B128" s="154" t="s">
        <v>45</v>
      </c>
      <c r="C128" s="53">
        <v>1</v>
      </c>
      <c r="D128" s="54" t="s">
        <v>185</v>
      </c>
    </row>
    <row r="129" spans="1:4" x14ac:dyDescent="0.25">
      <c r="A129" s="150"/>
      <c r="B129" s="155"/>
      <c r="C129" s="8">
        <v>2</v>
      </c>
      <c r="D129" s="50" t="s">
        <v>184</v>
      </c>
    </row>
    <row r="130" spans="1:4" x14ac:dyDescent="0.25">
      <c r="A130" s="150"/>
      <c r="B130" s="155"/>
      <c r="C130" s="9">
        <v>3</v>
      </c>
      <c r="D130" s="50" t="s">
        <v>186</v>
      </c>
    </row>
    <row r="131" spans="1:4" ht="30" x14ac:dyDescent="0.25">
      <c r="A131" s="150"/>
      <c r="B131" s="155"/>
      <c r="C131" s="6">
        <v>4</v>
      </c>
      <c r="D131" s="50" t="s">
        <v>187</v>
      </c>
    </row>
    <row r="132" spans="1:4" ht="30" x14ac:dyDescent="0.25">
      <c r="A132" s="158"/>
      <c r="B132" s="156"/>
      <c r="C132" s="51">
        <v>5</v>
      </c>
      <c r="D132" s="52" t="s">
        <v>188</v>
      </c>
    </row>
    <row r="133" spans="1:4" ht="15" customHeight="1" x14ac:dyDescent="0.25">
      <c r="A133" s="150" t="s">
        <v>40</v>
      </c>
      <c r="B133" s="152" t="s">
        <v>125</v>
      </c>
      <c r="C133" s="56">
        <v>1</v>
      </c>
      <c r="D133" s="45" t="s">
        <v>126</v>
      </c>
    </row>
    <row r="134" spans="1:4" ht="30" x14ac:dyDescent="0.25">
      <c r="A134" s="150"/>
      <c r="B134" s="152"/>
      <c r="C134" s="11">
        <v>2</v>
      </c>
      <c r="D134" s="45" t="s">
        <v>127</v>
      </c>
    </row>
    <row r="135" spans="1:4" ht="30.75" thickBot="1" x14ac:dyDescent="0.3">
      <c r="A135" s="151"/>
      <c r="B135" s="153"/>
      <c r="C135" s="19">
        <v>3</v>
      </c>
      <c r="D135" s="45" t="s">
        <v>128</v>
      </c>
    </row>
    <row r="136" spans="1:4" ht="16.5" thickTop="1" thickBot="1" x14ac:dyDescent="0.3">
      <c r="A136" s="10"/>
      <c r="B136" s="10"/>
      <c r="C136" s="22">
        <f>C135+C132+C127+C123+C120+C116+C112+C107</f>
        <v>33</v>
      </c>
      <c r="D136" s="10"/>
    </row>
    <row r="137" spans="1:4" s="23" customFormat="1" ht="19.5" thickTop="1" x14ac:dyDescent="0.3">
      <c r="A137" s="171" t="s">
        <v>47</v>
      </c>
      <c r="B137" s="171"/>
      <c r="C137" s="12">
        <f>C44+C75+C101+C136</f>
        <v>124</v>
      </c>
    </row>
    <row r="139" spans="1:4" ht="18.75" x14ac:dyDescent="0.3">
      <c r="A139" s="66" t="s">
        <v>209</v>
      </c>
    </row>
    <row r="140" spans="1:4" ht="18.75" x14ac:dyDescent="0.3">
      <c r="A140" s="67" t="s">
        <v>210</v>
      </c>
    </row>
    <row r="141" spans="1:4" ht="18.75" x14ac:dyDescent="0.3">
      <c r="A141" s="66" t="s">
        <v>211</v>
      </c>
    </row>
    <row r="142" spans="1:4" ht="18.75" x14ac:dyDescent="0.3">
      <c r="A142" s="23" t="s">
        <v>212</v>
      </c>
    </row>
  </sheetData>
  <mergeCells count="71">
    <mergeCell ref="A19:A22"/>
    <mergeCell ref="B19:B22"/>
    <mergeCell ref="A23:A26"/>
    <mergeCell ref="B23:B26"/>
    <mergeCell ref="A1:D1"/>
    <mergeCell ref="A2:D2"/>
    <mergeCell ref="A5:D5"/>
    <mergeCell ref="A6:A10"/>
    <mergeCell ref="B6:B10"/>
    <mergeCell ref="A11:A15"/>
    <mergeCell ref="B11:B15"/>
    <mergeCell ref="A27:A30"/>
    <mergeCell ref="B27:B30"/>
    <mergeCell ref="A38:A40"/>
    <mergeCell ref="B38:B40"/>
    <mergeCell ref="A35:A37"/>
    <mergeCell ref="B35:B37"/>
    <mergeCell ref="A52:A54"/>
    <mergeCell ref="B52:B54"/>
    <mergeCell ref="A55:A59"/>
    <mergeCell ref="B55:B59"/>
    <mergeCell ref="A41:A43"/>
    <mergeCell ref="B41:B43"/>
    <mergeCell ref="A45:D45"/>
    <mergeCell ref="A46:A48"/>
    <mergeCell ref="B46:B48"/>
    <mergeCell ref="A49:A51"/>
    <mergeCell ref="B49:B51"/>
    <mergeCell ref="A64:A67"/>
    <mergeCell ref="B64:B67"/>
    <mergeCell ref="A68:A71"/>
    <mergeCell ref="B68:B71"/>
    <mergeCell ref="A72:A74"/>
    <mergeCell ref="B72:B74"/>
    <mergeCell ref="A90:A93"/>
    <mergeCell ref="B90:B93"/>
    <mergeCell ref="A97:A100"/>
    <mergeCell ref="A76:D76"/>
    <mergeCell ref="A82:A85"/>
    <mergeCell ref="B82:B85"/>
    <mergeCell ref="A86:A89"/>
    <mergeCell ref="B86:B89"/>
    <mergeCell ref="A77:A81"/>
    <mergeCell ref="A137:B137"/>
    <mergeCell ref="A16:A18"/>
    <mergeCell ref="B16:B18"/>
    <mergeCell ref="A31:A34"/>
    <mergeCell ref="B31:B34"/>
    <mergeCell ref="A60:A63"/>
    <mergeCell ref="B60:B63"/>
    <mergeCell ref="B77:B81"/>
    <mergeCell ref="A121:A123"/>
    <mergeCell ref="B121:B123"/>
    <mergeCell ref="A113:A116"/>
    <mergeCell ref="B113:B116"/>
    <mergeCell ref="A94:A96"/>
    <mergeCell ref="B94:B96"/>
    <mergeCell ref="A102:D102"/>
    <mergeCell ref="A103:A107"/>
    <mergeCell ref="A133:A135"/>
    <mergeCell ref="B133:B135"/>
    <mergeCell ref="B128:B132"/>
    <mergeCell ref="A128:A132"/>
    <mergeCell ref="B97:B100"/>
    <mergeCell ref="B108:B112"/>
    <mergeCell ref="A108:A112"/>
    <mergeCell ref="A117:A120"/>
    <mergeCell ref="B117:B120"/>
    <mergeCell ref="B124:B127"/>
    <mergeCell ref="A124:A127"/>
    <mergeCell ref="B103:B107"/>
  </mergeCells>
  <pageMargins left="0.23622047244094491" right="0.23622047244094491" top="0.74803149606299213" bottom="0.55118110236220474" header="0.31496062992125984" footer="0.31496062992125984"/>
  <pageSetup paperSize="9" scale="59" fitToHeight="0" orientation="landscape" verticalDpi="0" r:id="rId1"/>
  <rowBreaks count="3" manualBreakCount="3">
    <brk id="44" max="16383" man="1"/>
    <brk id="75" max="16383" man="1"/>
    <brk id="10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2</vt:i4>
      </vt:variant>
    </vt:vector>
  </HeadingPairs>
  <TitlesOfParts>
    <vt:vector size="4" baseType="lpstr">
      <vt:lpstr>Comparativo</vt:lpstr>
      <vt:lpstr>Metas Progestão</vt:lpstr>
      <vt:lpstr>'Metas Progestão'!Print_Titles</vt:lpstr>
      <vt:lpstr>'Metas Progestão'!Titulos_de_impressao</vt:lpstr>
    </vt:vector>
  </TitlesOfParts>
  <Company>Agência Nacional de Águas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Usuário do Windows</dc:creator>
  <cp:lastModifiedBy>Maricleide Maia Said</cp:lastModifiedBy>
  <cp:lastPrinted>2016-02-04T12:29:17Z</cp:lastPrinted>
  <dcterms:created xsi:type="dcterms:W3CDTF">2014-08-11T18:27:49Z</dcterms:created>
  <dcterms:modified xsi:type="dcterms:W3CDTF">2016-02-24T15:56:57Z</dcterms:modified>
</cp:coreProperties>
</file>