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0" windowWidth="15360" windowHeight="8220" tabRatio="450" activeTab="4"/>
  </bookViews>
  <sheets>
    <sheet name="Inicial" sheetId="8" r:id="rId1"/>
    <sheet name="Pg1" sheetId="23" r:id="rId2"/>
    <sheet name="Pg2" sheetId="26" r:id="rId3"/>
    <sheet name="Pg3" sheetId="27" r:id="rId4"/>
    <sheet name="Pg4" sheetId="28" r:id="rId5"/>
    <sheet name="Pg5" sheetId="29" r:id="rId6"/>
    <sheet name="Pg6" sheetId="30" r:id="rId7"/>
    <sheet name="Pg7" sheetId="31" r:id="rId8"/>
    <sheet name="Pg8" sheetId="32" r:id="rId9"/>
    <sheet name="Resumo" sheetId="20" r:id="rId10"/>
    <sheet name="Níveis" sheetId="24" state="hidden" r:id="rId11"/>
    <sheet name="Níveis por Tipologia" sheetId="18" state="hidden" r:id="rId12"/>
    <sheet name="Variáveis" sheetId="33" state="hidden" r:id="rId13"/>
    <sheet name="Plan1" sheetId="34" r:id="rId14"/>
  </sheets>
  <definedNames>
    <definedName name="_xlnm.Print_Area" localSheetId="0">Inicial!$A$1:$V$58</definedName>
    <definedName name="_xlnm.Print_Area" localSheetId="1">'Pg1'!$A$1:$V$90</definedName>
    <definedName name="_xlnm.Print_Area" localSheetId="2">'Pg2'!$A$1:$V$90</definedName>
    <definedName name="_xlnm.Print_Area" localSheetId="3">'Pg3'!$A$1:$U$90</definedName>
    <definedName name="_xlnm.Print_Area" localSheetId="4">'Pg4'!$A$1:$V$81</definedName>
    <definedName name="_xlnm.Print_Area" localSheetId="5">'Pg5'!$A$1:$X$90</definedName>
    <definedName name="_xlnm.Print_Area" localSheetId="6">'Pg6'!$A$1:$V$90</definedName>
    <definedName name="_xlnm.Print_Area" localSheetId="7">'Pg7'!$A$1:$V$90</definedName>
    <definedName name="_xlnm.Print_Area" localSheetId="8">'Pg8'!$A$1:$V$90</definedName>
    <definedName name="_xlnm.Print_Area" localSheetId="9">Resumo!$A$1:$V$69</definedName>
  </definedNames>
  <calcPr calcId="145621"/>
</workbook>
</file>

<file path=xl/calcChain.xml><?xml version="1.0" encoding="utf-8"?>
<calcChain xmlns="http://schemas.openxmlformats.org/spreadsheetml/2006/main">
  <c r="S19" i="8" l="1"/>
  <c r="X44" i="20" s="1"/>
  <c r="N44" i="20"/>
  <c r="N43" i="20"/>
  <c r="S6" i="20"/>
  <c r="S6" i="32"/>
  <c r="S6" i="31"/>
  <c r="S6" i="30"/>
  <c r="S6" i="29"/>
  <c r="S6" i="28"/>
  <c r="S6" i="27"/>
  <c r="S6" i="26"/>
  <c r="S6" i="23"/>
  <c r="N61" i="20"/>
  <c r="N60" i="20"/>
  <c r="N59" i="20"/>
  <c r="N58" i="20"/>
  <c r="N57" i="20"/>
  <c r="N56" i="20"/>
  <c r="N55" i="20"/>
  <c r="N54" i="20"/>
  <c r="N48" i="20"/>
  <c r="N47" i="20"/>
  <c r="N46" i="20"/>
  <c r="N45" i="20"/>
  <c r="N37" i="20"/>
  <c r="N36" i="20"/>
  <c r="N35" i="20"/>
  <c r="N34" i="20"/>
  <c r="N33" i="20"/>
  <c r="N32" i="20"/>
  <c r="N31" i="20"/>
  <c r="N30" i="20"/>
  <c r="N24" i="20"/>
  <c r="N23" i="20"/>
  <c r="N22" i="20"/>
  <c r="N21" i="20"/>
  <c r="N20" i="20"/>
  <c r="N19" i="20"/>
  <c r="N18" i="20"/>
  <c r="N17" i="20"/>
  <c r="N16" i="20"/>
  <c r="N15" i="20"/>
  <c r="P23" i="8"/>
  <c r="Q19" i="8"/>
  <c r="B13" i="23"/>
  <c r="M68" i="20"/>
  <c r="M67" i="20"/>
  <c r="B68" i="20"/>
  <c r="B67" i="20"/>
  <c r="B73" i="32"/>
  <c r="B53" i="32"/>
  <c r="B33" i="32"/>
  <c r="B13" i="32"/>
  <c r="B73" i="31"/>
  <c r="B53" i="31"/>
  <c r="B33" i="31"/>
  <c r="B13" i="31"/>
  <c r="B73" i="30"/>
  <c r="B53" i="30"/>
  <c r="B33" i="30"/>
  <c r="B13" i="30"/>
  <c r="B74" i="29"/>
  <c r="B53" i="29"/>
  <c r="B33" i="29"/>
  <c r="B13" i="29"/>
  <c r="B73" i="28"/>
  <c r="B53" i="28"/>
  <c r="B33" i="28"/>
  <c r="B13" i="28"/>
  <c r="B73" i="27"/>
  <c r="B53" i="27"/>
  <c r="B33" i="27"/>
  <c r="B13" i="27"/>
  <c r="B73" i="26"/>
  <c r="B53" i="26"/>
  <c r="B33" i="26"/>
  <c r="B13" i="26"/>
  <c r="B73" i="23"/>
  <c r="B53" i="23"/>
  <c r="B33" i="23"/>
  <c r="Q44" i="20" l="1"/>
  <c r="X58" i="20"/>
  <c r="Q58" i="20" s="1"/>
  <c r="X45" i="20"/>
  <c r="Q45" i="20" s="1"/>
  <c r="X30" i="20"/>
  <c r="Q30" i="20" s="1"/>
  <c r="X17" i="20"/>
  <c r="Q17" i="20" s="1"/>
  <c r="X57" i="20"/>
  <c r="Q57" i="20" s="1"/>
  <c r="X37" i="20"/>
  <c r="Q37" i="20" s="1"/>
  <c r="X24" i="20"/>
  <c r="Q24" i="20" s="1"/>
  <c r="X16" i="20"/>
  <c r="Q16" i="20" s="1"/>
  <c r="X35" i="20"/>
  <c r="Q35" i="20" s="1"/>
  <c r="X59" i="20"/>
  <c r="Q59" i="20" s="1"/>
  <c r="X46" i="20"/>
  <c r="Q46" i="20" s="1"/>
  <c r="X31" i="20"/>
  <c r="Q31" i="20" s="1"/>
  <c r="X18" i="20"/>
  <c r="Q18" i="20" s="1"/>
  <c r="X56" i="20"/>
  <c r="Q56" i="20" s="1"/>
  <c r="X36" i="20"/>
  <c r="Q36" i="20" s="1"/>
  <c r="X23" i="20"/>
  <c r="Q23" i="20" s="1"/>
  <c r="X22" i="20"/>
  <c r="Q22" i="20" s="1"/>
  <c r="X43" i="20"/>
  <c r="Q43" i="20" s="1"/>
  <c r="X55" i="20"/>
  <c r="Q55" i="20" s="1"/>
  <c r="X20" i="20"/>
  <c r="Q20" i="20" s="1"/>
  <c r="X15" i="20"/>
  <c r="Q15" i="20" s="1"/>
  <c r="X54" i="20"/>
  <c r="Q54" i="20" s="1"/>
  <c r="X34" i="20"/>
  <c r="Q34" i="20" s="1"/>
  <c r="X21" i="20"/>
  <c r="Q21" i="20" s="1"/>
  <c r="X61" i="20"/>
  <c r="Q61" i="20" s="1"/>
  <c r="X48" i="20"/>
  <c r="Q48" i="20" s="1"/>
  <c r="X33" i="20"/>
  <c r="Q33" i="20" s="1"/>
  <c r="X60" i="20"/>
  <c r="Q60" i="20" s="1"/>
  <c r="X47" i="20"/>
  <c r="Q47" i="20" s="1"/>
  <c r="X32" i="20"/>
  <c r="Q32" i="20" s="1"/>
  <c r="X19" i="20"/>
  <c r="Q19" i="20" s="1"/>
</calcChain>
</file>

<file path=xl/comments1.xml><?xml version="1.0" encoding="utf-8"?>
<comments xmlns="http://schemas.openxmlformats.org/spreadsheetml/2006/main">
  <authors>
    <author>Paulo</author>
  </authors>
  <commentList>
    <comment ref="G11" authorId="0">
      <text>
        <r>
          <rPr>
            <sz val="9"/>
            <color indexed="81"/>
            <rFont val="Tahoma"/>
            <family val="2"/>
          </rPr>
          <t>Informar o nome completo da Entidade Estadual</t>
        </r>
      </text>
    </comment>
    <comment ref="G13" authorId="0">
      <text>
        <r>
          <rPr>
            <sz val="9"/>
            <color indexed="81"/>
            <rFont val="Tahoma"/>
            <family val="2"/>
          </rPr>
          <t>Informar o nome completo do representante legal da Entidade Estadual</t>
        </r>
      </text>
    </comment>
    <comment ref="G15" authorId="0">
      <text>
        <r>
          <rPr>
            <sz val="9"/>
            <color indexed="81"/>
            <rFont val="Tahoma"/>
            <family val="2"/>
          </rPr>
          <t>Informar o nome completo do Conselho Estadual</t>
        </r>
      </text>
    </comment>
    <comment ref="G17" authorId="0">
      <text>
        <r>
          <rPr>
            <sz val="9"/>
            <color indexed="81"/>
            <rFont val="Tahoma"/>
            <family val="2"/>
          </rPr>
          <t>Informar o nome completo do representante legal do Conselho Estadual</t>
        </r>
      </text>
    </comment>
    <comment ref="G19" authorId="0">
      <text>
        <r>
          <rPr>
            <sz val="9"/>
            <color indexed="81"/>
            <rFont val="Tahoma"/>
            <family val="2"/>
          </rPr>
          <t>Informar o Decreto Estadual de adesão ao 
Pacto Nacional pela Gestão das Águas</t>
        </r>
      </text>
    </comment>
  </commentList>
</comments>
</file>

<file path=xl/sharedStrings.xml><?xml version="1.0" encoding="utf-8"?>
<sst xmlns="http://schemas.openxmlformats.org/spreadsheetml/2006/main" count="1620" uniqueCount="399">
  <si>
    <t>A</t>
  </si>
  <si>
    <t>B</t>
  </si>
  <si>
    <t>C</t>
  </si>
  <si>
    <t>D</t>
  </si>
  <si>
    <t>Identificação</t>
  </si>
  <si>
    <t>Entidade Estadual:</t>
  </si>
  <si>
    <t>Decreto Estadual:</t>
  </si>
  <si>
    <t>Programa de Consolidação do Pacto Nacional pela Gestão das Águas - PROGESTÃO</t>
  </si>
  <si>
    <t>Contrato:</t>
  </si>
  <si>
    <t>Conselho Estadual:</t>
  </si>
  <si>
    <t>Variáveis a serem avaliadas</t>
  </si>
  <si>
    <t>Tipologia</t>
  </si>
  <si>
    <r>
      <t>N</t>
    </r>
    <r>
      <rPr>
        <b/>
        <u/>
        <vertAlign val="superscript"/>
        <sz val="12"/>
        <color indexed="8"/>
        <rFont val="Arial"/>
        <family val="2"/>
      </rPr>
      <t>o</t>
    </r>
  </si>
  <si>
    <t>1.1</t>
  </si>
  <si>
    <t>Organização Institucional do Modelo de Gestão</t>
  </si>
  <si>
    <t>1.2</t>
  </si>
  <si>
    <t>Organismo(s) Coordenador/Gestor</t>
  </si>
  <si>
    <t>1.3</t>
  </si>
  <si>
    <t>Gestão de Processos</t>
  </si>
  <si>
    <t>1.4</t>
  </si>
  <si>
    <t>Arcabouço Legal</t>
  </si>
  <si>
    <t>1.5</t>
  </si>
  <si>
    <t>Conselho Estadual de Recursos Hídricos</t>
  </si>
  <si>
    <t>1.6</t>
  </si>
  <si>
    <t>Comitês de Bacias e Organismos Colegiados</t>
  </si>
  <si>
    <t>1.7</t>
  </si>
  <si>
    <t>Agências de Água e Entidades Delegatárias</t>
  </si>
  <si>
    <t>1.8</t>
  </si>
  <si>
    <t>Comunicação Social e Difusão</t>
  </si>
  <si>
    <t>1.9</t>
  </si>
  <si>
    <t>Capacitação Setorial</t>
  </si>
  <si>
    <t>1.10</t>
  </si>
  <si>
    <t>Articulação com Setores Usuários e Transversais</t>
  </si>
  <si>
    <t>2.1</t>
  </si>
  <si>
    <t>Balanço Hídrico</t>
  </si>
  <si>
    <t>2.2</t>
  </si>
  <si>
    <t>Divisão Hidrográfica</t>
  </si>
  <si>
    <t>2.3</t>
  </si>
  <si>
    <t>Planejamento Estratégico Institucional</t>
  </si>
  <si>
    <t>2.4</t>
  </si>
  <si>
    <t>Plano Estadual de Recursos Hídricos</t>
  </si>
  <si>
    <t>2.5</t>
  </si>
  <si>
    <t>Planos de Bacias</t>
  </si>
  <si>
    <t>2.6</t>
  </si>
  <si>
    <t>Enquadramento</t>
  </si>
  <si>
    <t>2.7</t>
  </si>
  <si>
    <t>Estudos Especiais de Gestão</t>
  </si>
  <si>
    <t>2.8</t>
  </si>
  <si>
    <t>Modelos e Sistemas de Suporte à Decisão</t>
  </si>
  <si>
    <t>3.1</t>
  </si>
  <si>
    <t>Base Cartográfica</t>
  </si>
  <si>
    <t>3.2</t>
  </si>
  <si>
    <t>Cadastros de Usuários e Infraestrutura</t>
  </si>
  <si>
    <t>3.3</t>
  </si>
  <si>
    <t>Monitoramento Hidrometeorológico</t>
  </si>
  <si>
    <t>3.4</t>
  </si>
  <si>
    <t>Monitoramento de Qualidade de Água</t>
  </si>
  <si>
    <t>3.5</t>
  </si>
  <si>
    <t>Sistema de Informações</t>
  </si>
  <si>
    <t>3.6</t>
  </si>
  <si>
    <t>Pesquisa, Desenvolvimento e Inovação</t>
  </si>
  <si>
    <t>4.1</t>
  </si>
  <si>
    <t>Outorga de direito de uso</t>
  </si>
  <si>
    <t>4.2</t>
  </si>
  <si>
    <t xml:space="preserve">Fiscalização </t>
  </si>
  <si>
    <t>4.3</t>
  </si>
  <si>
    <t>Cobrança</t>
  </si>
  <si>
    <t>4.4</t>
  </si>
  <si>
    <t>Sustentabilidade Financeira do Sistema de Gestão</t>
  </si>
  <si>
    <t>4.5</t>
  </si>
  <si>
    <t>Infraestrutura Hídrica</t>
  </si>
  <si>
    <t>4.6</t>
  </si>
  <si>
    <t>Gestão e Controle de Eventos Críticos</t>
  </si>
  <si>
    <t>4.7</t>
  </si>
  <si>
    <t>Fundo Estadual de Recursos Hídricos</t>
  </si>
  <si>
    <t>4.8</t>
  </si>
  <si>
    <t>Programas Indutores</t>
  </si>
  <si>
    <t>Variáveis</t>
  </si>
  <si>
    <t>Sim</t>
  </si>
  <si>
    <t>Avaliação Facultativa</t>
  </si>
  <si>
    <t>Não</t>
  </si>
  <si>
    <t>META II.2 – Variáveis Legais, Institucionais e de Articulação Social</t>
  </si>
  <si>
    <t>META II.3 –  Variáveis de Planejamento</t>
  </si>
  <si>
    <t>1.1)</t>
  </si>
  <si>
    <t>1.2)</t>
  </si>
  <si>
    <t>1.3)</t>
  </si>
  <si>
    <t>1.4)</t>
  </si>
  <si>
    <t>1.5)</t>
  </si>
  <si>
    <t>1.6)</t>
  </si>
  <si>
    <t>1.7)</t>
  </si>
  <si>
    <t>1.8)</t>
  </si>
  <si>
    <t>1.9)</t>
  </si>
  <si>
    <t>1.10)</t>
  </si>
  <si>
    <t>2.1)</t>
  </si>
  <si>
    <t>2.2)</t>
  </si>
  <si>
    <t>2.3)</t>
  </si>
  <si>
    <t>2.4)</t>
  </si>
  <si>
    <t>2.5)</t>
  </si>
  <si>
    <t>2.6)</t>
  </si>
  <si>
    <t>2.7)</t>
  </si>
  <si>
    <t>2.8)</t>
  </si>
  <si>
    <t>3.1)</t>
  </si>
  <si>
    <t>3.2)</t>
  </si>
  <si>
    <t>3.4)</t>
  </si>
  <si>
    <t>3.5)</t>
  </si>
  <si>
    <t>3.6)</t>
  </si>
  <si>
    <t>4.1)</t>
  </si>
  <si>
    <t>4.2)</t>
  </si>
  <si>
    <t>4.3)</t>
  </si>
  <si>
    <t>4.4)</t>
  </si>
  <si>
    <t>4.5)</t>
  </si>
  <si>
    <t>4.6)</t>
  </si>
  <si>
    <t>4.7)</t>
  </si>
  <si>
    <t>4.8)</t>
  </si>
  <si>
    <t>META II.4 –  Variáveis de Informação e Suporte</t>
  </si>
  <si>
    <t>META II.5 –  Variáveis Operacionais</t>
  </si>
  <si>
    <t>3.3)</t>
  </si>
  <si>
    <t>Variável 1.1. Organização Institucional do Sistema de Gestão</t>
  </si>
  <si>
    <t xml:space="preserve">Autoavaliação: </t>
  </si>
  <si>
    <t>Tem alguma área da Administração Pública atuando na gestão de recursos hídricos, mas esta área ainda não está completamente estruturada e/ou existe algum tipo de conflito com obras, gestão ambiental ou com os setores usuários.</t>
  </si>
  <si>
    <t>Não tem nenhuma área da Administração Pública atuando na gestão de recursos hídricos ou esta área encontra-se completamente desestruturada.</t>
  </si>
  <si>
    <t>Tem alguma área da Administração Pública atuando na gestão de recursos hídricos, a qual encontra-se razoavelmente estruturada, sem conflitos com obras, gestão ambiental ou com os setores usuários.</t>
  </si>
  <si>
    <t>Tem uma área específica da Administração Pública para gestão de recursos hídricos (Secretaria e Organismo Gestor), mas existem problemas de falta de articulação, incompatibilidades ou conflitos de competências com outras áreas (ex. obras, gestão ambiental).</t>
  </si>
  <si>
    <t>Tem uma área específica da Administração Pública para gestão de recursos hídricos (Secretaria e Organismo Gestor), a qual encontra-se razoavelmente estruturada, e os problemas de falta de articulação, incompatibilidades ou conflitos de competências com outras áreas (ex. obras, gestão ambiental) não existem ou não são importantes.</t>
  </si>
  <si>
    <t>UF:</t>
  </si>
  <si>
    <t>1) Identificação</t>
  </si>
  <si>
    <t>2) Informações Gerais</t>
  </si>
  <si>
    <t>3) Instruções para preenchimento</t>
  </si>
  <si>
    <t>Variável 1.2. Organismo(s) Coordenador/Gestor</t>
  </si>
  <si>
    <t>Variável 1.3. Gestão de Processos</t>
  </si>
  <si>
    <t>Variável 1.4. Arcabouço Legal</t>
  </si>
  <si>
    <t>Os Organismos Coordenador e Gestor não existem ou correspondem a um área ou departamento de alguma Secretaria que ainda está inoperante ou pouco operante</t>
  </si>
  <si>
    <t>Os Organismos Coordenador e Gestor existem e são uma mesma entidade, que ainda não está plenamente estruturada (faltam recursos materiais e humanos) e/ou operante (algumas atribuições institucionais ainda não são executadas).</t>
  </si>
  <si>
    <t>Os Organismos Coordenador e Gestor existem e são uma mesma entidade, que está plenamente estruturada (dispões dos recursos materiais e humanos necessários) e operante (todas atribuições institucionais são executadas satisfatoriamente)</t>
  </si>
  <si>
    <t>Os Organismos Coordenador e Gestor existem e são entidades diferentes, e uma delas ou ambas ainda não estão plenamente estruturadas e operantes.</t>
  </si>
  <si>
    <t>Os Organismos Coordenador e Gestor existem e são entidades diferentes, ambas plenamente estruturadas e operantes.</t>
  </si>
  <si>
    <t>O organismo gestor não dispõe de processos gerenciais e administrativos com fluxo e procedimentos bem estabelecidos (normas, manuais, rotinas operacionais) para a execução de suas atribuições institucionais.</t>
  </si>
  <si>
    <t>O organismo gestor dispõe de processos gerenciais e administrativos com fluxo e procedimentos bem estabelecidos (normas, manuais, rotinas operacionais) para execução de algumas de suas atribuições institucionais.</t>
  </si>
  <si>
    <t>O organismo gestor dispõe de processos gerenciais e administrativos com fluxo e procedimentos bem estabelecidos (normas, manuais, rotinas operacionais) para execução de todas suas atribuições institucionais.</t>
  </si>
  <si>
    <t>Não existe política estadual de recursos hídricos estabelecida por lei.</t>
  </si>
  <si>
    <t>Há um arcabouço básico (política estadual de recursos hídricos estabelecida por lei), mas a maior parte dos dispositivos legais carecem de regulamentação e/ou atualização.</t>
  </si>
  <si>
    <t>Há um arcabouço básico (política estadual de recursos hídricos estabelecida por lei), e a maior parte dos dispositivos legais encontram-se regulamentados e atualizados.</t>
  </si>
  <si>
    <t>Há um arcabouço completo, com política estadual de recursos hídricos estabelecida por lei, bem como todos regulamentos e normativos complementares necessários.</t>
  </si>
  <si>
    <t>Não existe Conselho e tampouco existe previsão de existir um Conselho no arcabouço legal existente</t>
  </si>
  <si>
    <t>Existe Conselho previsto em Lei, mas o mesmo ainda não foi constituído.</t>
  </si>
  <si>
    <t>Existe Conselho constituído, mas o mesmo ainda não é muito atuante e/ou funciona em condições precárias.</t>
  </si>
  <si>
    <t>Existe Conselho constituído e atuante na gestão de águas (diversas resoluções, moções e outras decisões tomadas) e funcionando em condições adequadas (reuniões periódicas, comparecimento satisfatórios dos seus membros).</t>
  </si>
  <si>
    <t>Não existem comitês estaduais de bacias instalados nem organismos colegiados de recursos hídricos (associações de usuários, associações de açudes).</t>
  </si>
  <si>
    <t>Existem comitês estaduais e/ou organismos colegiados de recursos hídricos em algumas das bacias/áreas críticas (áreas de maior complexidade para a gestão, devido ao comprometimento hídrico, à existência de conflitos pelo uso da água e/ou aos aspectos de gestão da infraestrutura hídrica).</t>
  </si>
  <si>
    <t>Existem comitês estaduais e/ou organismos colegiados de recursos hídricos na maioria das bacias/áreas críticas.</t>
  </si>
  <si>
    <t>Existem comitês estaduais e/ou organismos colegiados de recursos hídricos em todas as bacias/áreas críticas.</t>
  </si>
  <si>
    <t>Não existe qualquer apoio ao funcionamento dos organismos colegiados e das secretarias executivas dos Comitês de Bacia Hidrográfica instalados.</t>
  </si>
  <si>
    <t>Há apoio ao funcionamento dos organismos colegiados e das secretarias executivas dos Comitês de Bacia Hidrográfica instalados, realizado exclusivamente pela Administração Pública.</t>
  </si>
  <si>
    <t>Há apoio ao funcionamento dos organismos colegiados e das secretarias executivas dos Comitês de Bacia Hidrográfica instalados, realizado pela Administração Pública e, em alguns casos, por entidades específicas que atuam como Agências de Água ou entidades delegatárias de suas funções.</t>
  </si>
  <si>
    <t>Há apoio ao funcionamento dos organismos colegiados e das secretarias executivas dos Comitês de Bacia Hidrográfica instalados, realizado exclusivamente por entidades específicas que atuam como Agências de Água ou entidades delegatárias de suas funções.</t>
  </si>
  <si>
    <t>Não há ou existem poucas ações de comunicação social e difusão de informações em temas afetos à gestão de recursos hídricos.</t>
  </si>
  <si>
    <t>Existem algumas ações de comunicação social e difusão de informações em temas afetos à gestão de recursos hídricos, mas falta base técnica profissional e/ou planejamento para essas ações.</t>
  </si>
  <si>
    <t xml:space="preserve">Existem diversas ações de comunicação social e difusão de informações em temas afetos à gestão de recursos hídricos, realizadas a partir de uma base técnica profissional e de um planejamento adequado. </t>
  </si>
  <si>
    <t>Não existe programa de capacitação em âmbito estadual para temas afetos à gestão de recursos hídricos, realizado de modo continuado e organizado.</t>
  </si>
  <si>
    <t>Existe programa de capacitação em âmbito estadual para temas afetos à gestão de recursos hídricos, mas não é um programa devidamente formalizado, realizado de modo contínuo e baseado em estudos de determinação de demandas (por exemplo, DNT).</t>
  </si>
  <si>
    <t>Existe programa de capacitação em âmbito estadual para temas afetos à gestão de recursos hídricos, devidamente formalizado, realizado de modo contínuo e baseado em estudos de determinação de demandas (por exemplo, DNT).</t>
  </si>
  <si>
    <t>Não há articulação do poder público com os setores usuários e transversais;</t>
  </si>
  <si>
    <t>Há alguma articulação do poder público com os setores usuários e transversais, mas restrita às atividades realizadas no âmbito do Conselho Estadual, dos comitês e de outros organismos colegiados de recursos hídricos (associações de usuários, associações de açudes);</t>
  </si>
  <si>
    <t>Há uma adequada articulação do poder público com os setores usuários e transversais, não restrita às atividades realizadas no âmbito do Conselho Estadual, dos comitês e de outros organismos colegiados de recursos hídricos (associações de usuários, associações de açudes);</t>
  </si>
  <si>
    <t>Não há um conhecimento adequado das demandas e das disponibilidades hídricas sob domínio estadual (águas superficiais e subterrâneas).</t>
  </si>
  <si>
    <t>Há um conhecimento adequado das demandas e das disponibilidades hídricas sob domínio estadual (águas superficiais e subterrâneas) em algumas áreas, por meio de estudos específicos ou planos de recursos hídricos.</t>
  </si>
  <si>
    <t>Há um conhecimento adequado das demandas e das disponibilidades hídricas sob domínio estadual (águas superficiais e subterrâneas) em todo território, por meio de estudos específicos ou planos de recursos hídricos.</t>
  </si>
  <si>
    <t>Há uma proposta de divisão hidrográfica, mas a mesma não é reconhecida ou confiável.</t>
  </si>
  <si>
    <t>Há uma divisão hidrográfica reconhecida e confiável, mas não formalmente estabelecida (por Lei, por decreto ou por resolução do Conselho Estadual).</t>
  </si>
  <si>
    <t>Há uma divisão hidrográfica reconhecida, confiável e formalmente estabelecida (por Lei, por decreto ou por resolução do Conselho Estadual).</t>
  </si>
  <si>
    <t>Não há um planejamento estratégico aprovado para orientar as ações da Administração Pública  (Secretaria e/ou Organismo Gestor) na gestão de recursos hídricos.</t>
  </si>
  <si>
    <t>Há um planejamento estratégico aprovado para orientar as ações da Administração Pública  (Secretaria e/ou Organismo Gestor) na gestão de recursos hídricos, mas ainda há necessidade de criar e/ou aprimorar os instrumentos e condições para sua efetiva implementação (indicadores, metas, monitoramento, agendas propositivas com os setores usuários e/ou transversais).</t>
  </si>
  <si>
    <t>Há um planejamento estratégico aprovado para orientar as ações da Administração Pública  (Secretaria e/ou Organismo Gestor) na gestão de recursos hídricos, bem como os instrumentos e as condições necessárias para sua efetiva implementação.</t>
  </si>
  <si>
    <t>Não existe Plano Estadual de Recursos Hídricos.</t>
  </si>
  <si>
    <t>Não existe Plano Estadual de Recursos Hídricos, mas existem alguns estudos que permitem algum nível de planejamento em âmbito estadual.</t>
  </si>
  <si>
    <t xml:space="preserve">Existe Plano Estadual de Recursos Hídricos aprovado pelo Conselho Estadual, mas ainda há necessidade de atualizações, revisões e/ou não existem instrumentos ou condições para sua implementação.  </t>
  </si>
  <si>
    <t>Existe Plano Estadual de Recursos Hídricos aprovado pelo Conselho Estadual e atualizado, bem como condições para sua efetiva implementação, mas o mesmo ainda não está sendo devidamente apropriado pelos gestores públicos e/ou agentes setoriais.</t>
  </si>
  <si>
    <t>Existe Plano Estadual de Recursos Hídricos aprovado pelo Conselho Estadual e atualizado, e o mesmo está sendo devidamente apropriado pelos gestores públicos e/ou agentes setoriais.</t>
  </si>
  <si>
    <t>Não existem planos de bacias aprovados por comitês estaduais.</t>
  </si>
  <si>
    <t>Alguns comitês estaduais já aprovaram seus planos de bacia.</t>
  </si>
  <si>
    <t>Boa parte dos comitês estaduais já aprovaram seus planos de bacia.</t>
  </si>
  <si>
    <t>Todos comitês estaduais já aprovaram seus planos de bacia.</t>
  </si>
  <si>
    <t>Não existem corpos hídricos ou hidrogeológicos enquadrados nos termos das Resoluções CONAMA nos 357/2005 e 396/2008, nem estudos ou propostas para enquadramento das águas subterrâneas e superficiais de domínio estadual.</t>
  </si>
  <si>
    <t>Não existem corpos hídricos ou hidrogeológicos enquadrados nos termos das Resoluções CONAMA nos 357/2005 e 396/2008, mas existem alguns estudos ou propostas para enquadramento das águas subterrâneas e superficiais de domínio estadual.</t>
  </si>
  <si>
    <t>Existem alguns corpos hídricos e hidrogeológicos enquadrados respectivamente nos termos das Resoluções CONAMA nos 357/2005 e 396/2008.</t>
  </si>
  <si>
    <t>Maioria dos corpos hídricos e hidrogeológicos já foram enquadrados respectivamente nos termos das Resoluções CONAMA nos 357/2005 e 396/2008.</t>
  </si>
  <si>
    <t xml:space="preserve">Não existem estudos especiais voltados ao sistema estadual (estudos acerca de temas e aspectos específicos de interesse para a gestão em nível estadual, adicionais ou complementares àqueles desenvolvidos no âmbito do Plano de Recursos Hídricos). </t>
  </si>
  <si>
    <t>Existem estudos especiais para alguns temas de interesse da gestão em nível estadual, mas estão desatualizados ou são ainda insuficientes para orientar as ações de gestão nos aspectos por ele abordados.</t>
  </si>
  <si>
    <t>Existem estudos especiais para alguns temas de interesse da gestão em nível estadual, e esses estudos estão atualizados e são suficientes para orientar as ações de gestão nos aspectos por ele abordados.</t>
  </si>
  <si>
    <t>Existem estudos especiais para diversos temas de interesse da gestão em nível estadual, e esses estudos estão atualizados e são suficientes para orientar as ações de gestão nos aspectos por ele abordados.</t>
  </si>
  <si>
    <t>Não existem sistemas e/ou modelos de suporte à decisão operacionais em âmbito estadual.</t>
  </si>
  <si>
    <t>Existem sistemas e/ou modelos de suporte à decisão operacionais em âmbito estadual, mas sua utilização é ainda relativamente limitada.</t>
  </si>
  <si>
    <t>Existem sistemas e/ou modelos de suporte à decisão operacionais em âmbito estadual, os quais estão devidamente integrados às rotinas operacionais e/ou aos processos gerenciais e finalísticos (planejamento, outorga, cobrança, etc.).</t>
  </si>
  <si>
    <t>Não existe uma área específica própria, responsável pelo processamento de dados georreferenciados  e capaz de realizar análise do contexto geográfico para gestão de recursos hídricos.</t>
  </si>
  <si>
    <t>Existe uma área específica própria, responsável pelo processamento de dados georreferenciados  e capaz de realizar análise do contexto geográfico para gestão de recursos hídricos, a qual dispõe de uma base digital em formato matricial da cartografia sistemática (escalas de 1:1.000.000 até 1:25.000) produzida pelo IBGE ou DSG.</t>
  </si>
  <si>
    <t>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t>
  </si>
  <si>
    <t>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 e de acervo recente de mapas da cartografia sistemática e/ou imagens de sensores remotos aerotransportados ou orbitais (data de mapeamento ou de geração das imagens até dois anos* anteriores, inclusive), que permitem atualizar a geometria e os temas da base digital em formato vetorial do nível precedente, para gestão de recursos hídricos.</t>
  </si>
  <si>
    <t>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 e de acervo recente de mapas cadastrais e/ou imagens de alta resolução de sensores remotos aerotransportados ou orbitais (data de mapeamento ou de geração das imagens até dois anos* anteriores, inclusive), que permitem atualizar a geometria e os temas da base digital em formato vetorial do nível precedente, para gestão de recursos hídricos, em escalas maiores que 1:25.000.</t>
  </si>
  <si>
    <t>Não existe cadastros de usuários.</t>
  </si>
  <si>
    <t>Existe cadastro de usuários (&lt; 20% do universo de usuários cadastrados), mas não existe cadastro de infraestrutura hídrica.</t>
  </si>
  <si>
    <t>Existe cadastro de usuários (&gt; 20% do universo de usuários cadastrados), mas não existe cadastro de infraestrutura hídrica.</t>
  </si>
  <si>
    <t>Existe cadastro de usuários (&gt; 20% do universo de usuários cadastrados), bem como cadastro de infraestrutura hídrica.</t>
  </si>
  <si>
    <t xml:space="preserve">Não existem redes pluviométricas e fluviométricas operadas em âmbito estadual, próprias ou mistas (operadas em articulação com ANA/CPRM), a não ser aquelas operadas pelos setores usuários. </t>
  </si>
  <si>
    <t>Existem redes pluviométricas e/ou fluviométricas operadas em âmbito estadual, próprias ou mistas, mas não há um planejamento para implantação, ampliação e modernização dessas redes.</t>
  </si>
  <si>
    <t>Existem redes pluviométricas e fluviométricas operadas em âmbito estadual, próprias ou mistas, bem como um planejamento para implantação, ampliação e modernização dessas redes, mas a cobertura é inferior a 30% da rede planejada.</t>
  </si>
  <si>
    <t>Existem redes pluviométricas e fluviométricas operadas em âmbito estadual, próprias ou mistas, bem como um planejamento para implantação, ampliação e modernização dessas redes, e a cobertura é igual ou superior a 30% da rede planejada.</t>
  </si>
  <si>
    <t>Não existe rede de qualidade de água mantida em âmbito estadual com objetivo de avaliação de tendências, mas somente redes específicas operadas pelos setores usuários e empreendimentos licenciados (saneamento, indústria, energia e outros);</t>
  </si>
  <si>
    <t>Existe uma rede de qualidade de água mantida em âmbito estadual com objetivo de avaliação de tendência, mas reponde por menos 15% dos pontos previstos na Rede Nacional de Qualidade de Águas em operação conforme diretrizes e procedimentos estabelecidos pelo Programa Nacional de Avaliação da Qualidade de Águas (PNQA) e os dados gerados disponibilizados ao SNIRH.</t>
  </si>
  <si>
    <t>Existe uma rede de qualidade de água mantida em âmbito estadual com objetivo de avaliação de tendência, com pelo menos 30% dos pontos previstos na Rede Nacional de Qualidade de Águas em operação conforme diretrizes e procedimentos estabelecidos pelo Programa Nacional de Avaliação da Qualidade de Águas (PNQA) e os dados gerados disponibilizados ao SNIRH.</t>
  </si>
  <si>
    <t>Existe uma rede de qualidade de água mantida em âmbito estadual com objetivo de avaliação de tendência, com pelo menos 50% dos pontos previstos na Rede Nacional de Qualidade de Águas em operação conforme diretrizes e procedimentos estabelecidos pelo Programa Nacional de Avaliação da Qualidade de Águas (PNQA) e os dados gerados disponibilizados ao SNIRH.</t>
  </si>
  <si>
    <t>Não existem informações sobre recursos hídricos organizadas e sistematizadas em bancos de dados, nem existe ferramental computacional que permita acessá-las e analisá-las em seu conjunto de forma a permitir sua utilização nos processos administrativos, gerenciais e de regulação do uso da água.</t>
  </si>
  <si>
    <t>Existem informações sobre recursos hídricos organizadas e sistematizadas em bancos de dados, mas não existe ferramental computacional que permita acessá-las e analisá-las em seu conjunto de forma a permitir sua utilização nos processos administrativos, gerenciais e de regulação do uso da água.</t>
  </si>
  <si>
    <t>Existem informações sobre recursos hídricos organizadas e sistematizadas em bancos de dados, bem como ferramental computacional que permita acessá-las e analisá-las em seu conjunto de forma a permitir sua utilização nos processos administrativos, gerenciais e de regulação do uso da água.</t>
  </si>
  <si>
    <t>Não existe qualquer ação financiada e/ou promovida no âmbito do sistema estadual de gerenciamento de recursos hídricos, voltada à pesquisa científica e ao desenvolvimento tecnológico de seu interesse.</t>
  </si>
  <si>
    <t>Existem algumas ações financiadas e/ou promovidas no âmbito do sistema estadual de gerenciamento de recursos hídricos, voltadas à pesquisa científica e ao desenvolvimento tecnológico de seu interesse, mas essas são não fazem parte de um plano ou programa mais amplo e estruturado.</t>
  </si>
  <si>
    <t>Existem ações financiadas e/ou promovidas no âmbito do sistema estadual de gerenciamento de recursos hídricos, voltadas à pesquisa científica e ao desenvolvimento tecnológico de seu interesse, as quais fazem parte de um plano ou programa mais amplo e estruturado, mas os resultados ainda não são adequadamente apropriados para inovação e/ou capacitação.</t>
  </si>
  <si>
    <t>Existem ações financiadas e/ou promovidas no âmbito do sistema estadual de gerenciamento de recursos hídricos, voltadas à pesquisa científica e ao desenvolvimento tecnológico de seu interesse, as quais fazem parte de um plano ou programa mais amplo e estruturado, sendo os resultados devidamente apropriados para inovação e/ou capacitação.</t>
  </si>
  <si>
    <t>Não há ainda emissão de outorga de direito de recursos hídricos para captação de água ou para lançamento de efluentes.</t>
  </si>
  <si>
    <t>Há emissão de outorga de direito de recursos hídricos para captação de água, mas não para lançamento de efluentes.</t>
  </si>
  <si>
    <t>Há emissão de outorga de direito de recursos hídricos para captação de água, bem como para lançamento de efluentes, tendo sido outorgados até 15% do universo de usuários.</t>
  </si>
  <si>
    <t>Há emissão de outorga de direito de recursos hídricos para captação de água, bem como para lançamento de efluentes, tendo sido outorgados mais de 15% do universo de usuários.</t>
  </si>
  <si>
    <t>Há emissão de outorga de direito de recursos hídricos para captação de água, bem como para lançamento de efluentes, tendo sido outorgados mais de 30% do universo de usuários.</t>
  </si>
  <si>
    <t>Não há qualquer tipo de fiscalização dos usuários outorgados;</t>
  </si>
  <si>
    <t>Há fiscalização dos usuários outorgados, mas a mesma decorre basicamente do processo de licenciamento ambiental ou de outras ações próprias do setor ambiental;</t>
  </si>
  <si>
    <t>Há fiscalização dos usuários outorgados atreladas ao processo de regularização do uso da água (cadastramento, outorga), mas não há estrutura específica para desenvolvimento das ações de fiscalização.</t>
  </si>
  <si>
    <t>Há fiscalização dos usuários outorgados atreladas ao processo de regularização do uso da água (cadastramento, outorga), e estrutura específica para desenvolvimento das ações de fiscalização, mas essas decorrem basicamente em função de denúncias, não existindo ainda planejamento ou programação regular para fiscalização.</t>
  </si>
  <si>
    <t>Há fiscalização dos usuários outorgados atreladas ao processo de regularização do uso da água (cadastramento, outorga), estrutura específica e planejamento ou programação regular para desenvolvimento das ações de fiscalização.</t>
  </si>
  <si>
    <t>Não há qualquer tipo cobrança – nem por serviços de água bruta, nem pelo uso da água – e não há qualquer estudo ou regulamento sobre o tema em âmbito estadual.</t>
  </si>
  <si>
    <t>Não há qualquer tipo cobrança – nem por serviços de água bruta, nem pelo uso da água – mas já existem estudos ou regulamentos sobre o tema em âmbito estadual.</t>
  </si>
  <si>
    <t xml:space="preserve">Existe cobrança por serviços de água bruta e/ou pelo uso da água em âmbito estadual, mas os valores e mecanismos de cobrança utilizados ainda não estão atualizados ou não são adequados ao alcance dos objetivos do instrumento de gestão. </t>
  </si>
  <si>
    <t>Existe cobrança por serviços de água bruta e/ou pelo uso da água em âmbito estadual, e os valores e mecanismos de cobrança utilizados estão atualizados e são adequados ao alcance dos objetivos do instrumento de gestão.</t>
  </si>
  <si>
    <t>O sistema estadual de recursos hídricos não arrecada nada e depende integralmente do Tesouro do estado.</t>
  </si>
  <si>
    <t>O sistema estadual de recursos hídricos dispõe de fontes próprias de arrecadação (ex.: cobrança pelo uso da água, cobrança por serviços de água bruta, multas, taxas, emolumentos, etc.), mas essa arrecadação representa menos de 20% dos recursos financeiros necessários para garantir a sua sustentabilidade financeira.</t>
  </si>
  <si>
    <t>O sistema estadual de recursos hídricos dispõe de fontes próprias de arrecadação (ex.: cobrança pelo uso da água, cobrança por serviços de água bruta, multas, taxas, emolumentos, etc.), mas essa arrecadação representa mais de 20% dos recursos financeiros necessários para garantir a sua sustentabilidade financeira.</t>
  </si>
  <si>
    <t>O sistema estadual de recursos hídricos dispõe de fontes próprias de arrecadação (ex.: cobrança pelo uso da água, cobrança por serviços de água bruta, multas, taxas, emolumentos, etc.), mas essa arrecadação representa mais de 40% dos recursos financeiros necessários para garantir a sua sustentabilidade financeira.</t>
  </si>
  <si>
    <t>Toda a gestão de infraestrutura hídrica (planejamento de obras, administração, manutenção, operação) é exercida por outras áreas da Administração Pública, não existindo qualquer participação ou influência da área de recursos hídricos nessa gestão.</t>
  </si>
  <si>
    <t>A área de recursos hídricos tem alguma participação na gestão de infraestrutura hídrica (planejamento de obras, administração, manutenção, operação), mas ainda limitada aos aspectos regulatórios básicos (autorizações, outorgas, etc.).</t>
  </si>
  <si>
    <t>A área de recursos hídricos tem razoável participação e influência na gestão de infraestrutura hídrica (planejamento de obras, administração, manutenção, operação), não restrita apenas aos aspectos regulatórios básicos (autorizações, outorgas, etc.), sendo responsável pela definição de normas gerais, manuais, modos operacionais, modelos de execução de obras.</t>
  </si>
  <si>
    <t>Não há qualquer infraestrutura e/ou procedimentos instituídos para monitoramento de eventos críticos.</t>
  </si>
  <si>
    <t>Há infraestrutura e procedimentos instituídos para monitoramento de eventos críticos, mas ainda não há planejamento e execução de ações de controle e mitigação dos efeitos de eventos hidrológicos extremos.</t>
  </si>
  <si>
    <t>Há infraestrutura e procedimentos instituídos para monitoramento de eventos críticos, bem como planejamento e execução de ações de controle e mitigação dos efeitos de eventos hidrológicos extremos, existindo contudo maior necessidade de maior articulação entre os atores e integração federativa para implementação dessas ações.</t>
  </si>
  <si>
    <t>Há infraestrutura e procedimentos instituídos para monitoramento de eventos críticos, bem como planejamento e execução de ações de controle e mitigação dos efeitos de eventos hidrológicos extremos, existindo adequada articulação entre os atores e integração federativa para implementação dessas ações.</t>
  </si>
  <si>
    <t>Não existe Fundo Estadual de Recursos Hídrico previsto em lei.</t>
  </si>
  <si>
    <t>Existe Fundo Estadual de Recursos Hídrico previsto em lei, mas o mesmo ainda não foi regulamentado.</t>
  </si>
  <si>
    <t>Existe Fundo Estadual de Recursos Hídrico previsto em lei, já devidamente regulamentado, mas o mesmo ainda não está operacional.</t>
  </si>
  <si>
    <t>Existe Fundo Estadual de Recursos Hídrico previsto em lei, já devidamente regulamentado e operando regularmente, mas a aplicação dos seus recursos ainda não está devidamente articulada com os demais processos e instrumentos de gestão sob responsabilidade do sistema estadual de recursos hídricos.</t>
  </si>
  <si>
    <t>Existe Fundo Estadual de Recursos Hídrico previsto em lei, já devidamente regulamentado, operando regularmente, e a aplicação dos seus recursos está devidamente articulada com os demais processos e instrumentos de gestão sob responsabilidade do sistema estadual de recursos hídricos.</t>
  </si>
  <si>
    <t>Não existe qualquer tipo de programa ou projeto indutor para a gestão de recursos hídricos em nível estadual (ex. incentivos fiscais, pagamento por serviços ambientais, premiação de boas práticas, etc.).</t>
  </si>
  <si>
    <t>Existem alguns programas e/ou projetos indutores para a gestão de recursos hídricos em nível estadual (ex. incentivos fiscais, pagamento por serviços ambientais, premiação de boas práticas, etc.), mas estes dependem basicamente do apoio de setores usuários e da sociedade civil, existindo pouco ou nenhum suporte por parte da Administração Pública.</t>
  </si>
  <si>
    <t>Existem alguns programas e/ou projetos indutores para a gestão de recursos hídricos em nível estadual (ex. incentivos fiscais, pagamento por serviços ambientais, premiação de boas práticas, etc.), os quais contam com a participação e apoio dos atores sociais e da Administração Pública.</t>
  </si>
  <si>
    <t>Justificativas/Esclarecimentos/Descrição da situação da variável avaliada:</t>
  </si>
  <si>
    <t>Variável 1.5. Conselho Estadual de Recursos Hídricos</t>
  </si>
  <si>
    <t>Variável 1.6. Comitês de Bacias e Organismos Colegiados</t>
  </si>
  <si>
    <t>Variável 1.7. Agências de Água e Entidades Delegatárias</t>
  </si>
  <si>
    <t>Variável 1.8. Comunicação Social e Difusão</t>
  </si>
  <si>
    <t>Variável 1.9. Capacitação Setorial</t>
  </si>
  <si>
    <t>Variável 1.10. Articulação com Setores Usuários e Transversais</t>
  </si>
  <si>
    <t>Variável 2.1. Balanço Hídrico</t>
  </si>
  <si>
    <t>Variável 2.2. Divisão Hidrográfica</t>
  </si>
  <si>
    <t>Variável 2.3. Planejamento Estratégico Institucional</t>
  </si>
  <si>
    <t>Variável 2.4. Plano Estadual de Recursos Hídricos</t>
  </si>
  <si>
    <t>Variável 2.7. Estudos Especiais de Gestão</t>
  </si>
  <si>
    <t>Variável 2.8. Modelos e Sistemas de Suporte à Decisão</t>
  </si>
  <si>
    <t>Variável 3.1. Base Cartográfica</t>
  </si>
  <si>
    <t>Variável 3.2. Cadastros de Usuários e Infraestrutura</t>
  </si>
  <si>
    <t>Variável 3.4. Monitoramento de Qualidade de Água</t>
  </si>
  <si>
    <t>Variável 3.3. Monitoramento Hidrometeorológico</t>
  </si>
  <si>
    <t>Variável 3.5. Sistema de Informações</t>
  </si>
  <si>
    <t>Variável 3.6. Pesquisa, Desenvolvimento e Inovação</t>
  </si>
  <si>
    <t>Variável 4.1. Outorga de direito de uso</t>
  </si>
  <si>
    <t>Variável 4.2. Fiscalização</t>
  </si>
  <si>
    <t>Variável 4.3. Cobrança</t>
  </si>
  <si>
    <t>Variável 4.4. Sustentabilidade Financeira do Sistema de Gestão</t>
  </si>
  <si>
    <t>Variável 4.5. Infraestrutura Hídrica</t>
  </si>
  <si>
    <t>Variável 4.6. Gestão e Controle de Eventos Críticos</t>
  </si>
  <si>
    <t>Variável 4.7. Fundo Estadual de Recursos Hídricos</t>
  </si>
  <si>
    <t>Variável 4.8. Programas Indutores</t>
  </si>
  <si>
    <t>Variável 2.5. Planos de Bacias</t>
  </si>
  <si>
    <t>Variável 2.6. Enquadramento</t>
  </si>
  <si>
    <t>Nível Alcançado</t>
  </si>
  <si>
    <t>(Autoavaliação)</t>
  </si>
  <si>
    <t>Quadro-Resumo</t>
  </si>
  <si>
    <t>Representante Legal:</t>
  </si>
  <si>
    <t>ANA - Agência Nacional de Águas
Setor Policial Sul, Área 5, Quadra 3, Blocos B, L e M
CEP: 70610-200 , Brasília - DF</t>
  </si>
  <si>
    <t>O presente formulário tem por objetivo permitir que as entidades estaduais possam realizar o processo de autoavaliação das variáveis de gestão de águas em nível estadual, o que será subsídio para a certificação das metas estabelecidas no âmbito do Programa de Consolidação do Pacto Nacional pela Gestão das Águas - PROGESTÃO, observados os requisitos e as condições gerais do regulamento do Programa (Resolução ANA 379, de 21 de março de 2013) e os níveis de exigência definidos no Anexo IV dos respectivos contratos.</t>
  </si>
  <si>
    <t>Após aprovação pelo Conselho Estadual, o Formulário devidamente assinado deverá ser encaminhado por correio à ANA no seguinte endereço:</t>
  </si>
  <si>
    <t>O formulário de autoavaliação contém 10 planilhas, sendo 1 planilha destinada à identificação e instruções (Inicial), 8 planilhas reservadas à avaliação das variáveis de gestão que determinam o alcance das metas estabelecidas (Pgs. 1 a 8), e 1 planilha que apresenta o resumo geral da avaliação realizada (Resumo).</t>
  </si>
  <si>
    <t xml:space="preserve">Nas planilhas reservadas à avaliação das variáveis de gestão (Pgs. 1 a 8), deverão ser avaliadas, obrigatoriamente, todas as variáveis selecionadas para realização do processo de certificação, constantes do Anexo IV do Contrato PROGESTÃO. Para tanto,inicialmente deverá ser selecionado o nível correspondente à situação da variável de gestão no período avaliado e, em seguida, apresentadas, no campo próprio, justificativas e outras informações para descrição objetiva da variável em questão (máximo de 1000 caracteres). </t>
  </si>
  <si>
    <t>Variável</t>
  </si>
  <si>
    <t>AC</t>
  </si>
  <si>
    <t>AL</t>
  </si>
  <si>
    <t>AM</t>
  </si>
  <si>
    <t>AP</t>
  </si>
  <si>
    <t>BA</t>
  </si>
  <si>
    <t>CE</t>
  </si>
  <si>
    <t>DF</t>
  </si>
  <si>
    <t>ES</t>
  </si>
  <si>
    <t>GO</t>
  </si>
  <si>
    <t>MA</t>
  </si>
  <si>
    <t>MG</t>
  </si>
  <si>
    <t>MS</t>
  </si>
  <si>
    <t>MT</t>
  </si>
  <si>
    <t>PA</t>
  </si>
  <si>
    <t>PB</t>
  </si>
  <si>
    <t>PE</t>
  </si>
  <si>
    <t>PI</t>
  </si>
  <si>
    <t>PR</t>
  </si>
  <si>
    <t>RJ</t>
  </si>
  <si>
    <t>RN</t>
  </si>
  <si>
    <t>RO</t>
  </si>
  <si>
    <t>RR</t>
  </si>
  <si>
    <t>SC</t>
  </si>
  <si>
    <t>SE</t>
  </si>
  <si>
    <t>SP</t>
  </si>
  <si>
    <t>TO</t>
  </si>
  <si>
    <t>UF</t>
  </si>
  <si>
    <t>RS</t>
  </si>
  <si>
    <t>s</t>
  </si>
  <si>
    <t>Tipologia A</t>
  </si>
  <si>
    <t>Tipologia B</t>
  </si>
  <si>
    <t>Tipologia C</t>
  </si>
  <si>
    <t>Tipologia D</t>
  </si>
  <si>
    <t>Informação1</t>
  </si>
  <si>
    <t>Informação2</t>
  </si>
  <si>
    <t>Informação3</t>
  </si>
  <si>
    <t>082/ANA/2013</t>
  </si>
  <si>
    <t>065/ANA/2013</t>
  </si>
  <si>
    <t>115/ANA/2013</t>
  </si>
  <si>
    <t>113/ANA/2013</t>
  </si>
  <si>
    <t>091/ANA/2013</t>
  </si>
  <si>
    <t>089/ANA/2013</t>
  </si>
  <si>
    <t>087/ANA/2013</t>
  </si>
  <si>
    <t>050/ANA/2013</t>
  </si>
  <si>
    <t>086/ANA/2013</t>
  </si>
  <si>
    <t>068/ANA/2013</t>
  </si>
  <si>
    <t>092/ANA/2013</t>
  </si>
  <si>
    <t>116/ANA/2013</t>
  </si>
  <si>
    <t>083/ANA/2013</t>
  </si>
  <si>
    <t>114/ANA/2013</t>
  </si>
  <si>
    <t>085/ANA/2013</t>
  </si>
  <si>
    <t>n</t>
  </si>
  <si>
    <t>Todas as planilhas, incluindo as planilhas inicial e resumo, após preenchidas, deverão ser impressas e assinadas pelo representante legal da entidade estadual.</t>
  </si>
  <si>
    <t>A avaliação de variáveis não selecionadas é facultativa, e não terá efeitos para fins de determinação do alcance das metas estabelecidas no Contrato PROGESTÃO.</t>
  </si>
  <si>
    <t>O formulário de autoavaliação deverá ser submetido à aprovação pelo Conselho Estadual de Recursos Hídricos ou entidade que exercer função correspondente. Após aprovadas, todas as planilhas de avaliação (Pgs. 1 a 8) deverão ser rubricadas e a planilha final (Resumo) deverá ser assinada pelos representantes legais da Entidade Estadual e do Conselho Estadual de Recursos Hídricos ou, em sua ausência, pela entidade colegiada que exercer função correspondente.</t>
  </si>
  <si>
    <t>O preenchimento das informações deverá ser realizado pela entidade responsável pela implementação do Pacto acima identificada, conforme designado pelo Decreto Estadual específico que trata da adesão voluntária do estado ao Pacto.</t>
  </si>
  <si>
    <t>Formulário desenvolvido pela Agência Nacional de Águas (ANA).</t>
  </si>
  <si>
    <t>Formulário de Autoavaliação</t>
  </si>
  <si>
    <t>Avaliação das Metas de Gestão de Águas no âmbito do Sistema Estadual</t>
  </si>
  <si>
    <t>Período de Avaliação:</t>
  </si>
  <si>
    <t>033/ANA/2014</t>
  </si>
  <si>
    <t>035/ANA/2014</t>
  </si>
  <si>
    <t>045/ANA/2014</t>
  </si>
  <si>
    <t>064/ANA/2014</t>
  </si>
  <si>
    <t>026/ANA/2014</t>
  </si>
  <si>
    <t>010/ANA/2014</t>
  </si>
  <si>
    <t>079/ANA/2014</t>
  </si>
  <si>
    <t>044/ANA/2014</t>
  </si>
  <si>
    <t>075/ANA/2014</t>
  </si>
  <si>
    <t>076/ANA/2015</t>
  </si>
  <si>
    <t>023/ANA/2016</t>
  </si>
  <si>
    <t>027/ANA/2015</t>
  </si>
  <si>
    <t>AGÊNCIA REGULADORA DE ÁGUAS, ENERGIA E SANEAMENTO BÁSICO DO DISTRITO FEDERAL</t>
  </si>
  <si>
    <t>PAULO SÉRGIO BRETAS DE ALMEIDA SALLES</t>
  </si>
  <si>
    <t>CONSELHO DE RECURSOS HÍDRICOS DO DISTRITO FEDERAL</t>
  </si>
  <si>
    <t>DECRETO Nº 35.507, DE 05 DE JUNHO DE 2014</t>
  </si>
  <si>
    <t>ANDRÉ LIMA</t>
  </si>
  <si>
    <t xml:space="preserve">Há procedimentos  e rotinas técnicas e adminstrativas desenhadas em modelo de fluxo de trabalho, porém faltam manuais para sistematização de procedimentos. </t>
  </si>
  <si>
    <t xml:space="preserve">O Conselho de Recursos Hídricos do Distrito Federal (CRH-DF), criado pela Lei Distrital nº 2.725/01, é estruturado e atuante na gestão das águas no DF. Possui calendário de reuniões ordinárias e também se reúne extraordinariamente. Tem publicado resoluções, moções e outras decisões, além de participação ativa por meio de câmaras técnicas para análise e aprovação de pautas específicas, como, o enquadramento dos corpos d’água do DF, elaboração do mapa hidrográfico do DF, entre outras. Compete ao CRH-DF estabelecer critérios gerais para a outorga de direitos e para a cobrança pelo uso de recursos hídricos, nos termos do art. 32, VII, da Lei nº 2725/2001. O CRH-DF é presidido pelo Secretário de Meio Ambiente do DF. Alterações no regimento interno do CRH-DF foram aprovadas por meio do Decreto nº 30.183/09. </t>
  </si>
  <si>
    <t xml:space="preserve">Há três Comitês de Bacia Hidrográfica (CBH)  instalados e ativos no DF: o CBH dos Afluentes do Rio Preto, criado pelo Dec. 31.253 18/01/10; o CBH dos Afluentes do Rio Maranhão (Dec. 31.254 18/01/10) e o CBH do Rio Paranoá (Dec. 27.152 31/08/06). O CRH-DF aprovou a criação de uma única Agência de Bacia para atender aos três CBHs do DF. A implantação da Agência de Bacia no DF está condicionada à viabilidade financeira decorrente da cobrança pelo uso dos recursos hídricos. Como as Agências de Bacia ainda não foram criadas no Distrito Federal, cabe ao órgão gestor do Sistema de Gerenciamento de Recursos Hídricos,  exercer as atribuições previstas na Lei Distrital nº 2.725/2001. </t>
  </si>
  <si>
    <t>O CBH do rio Paranoá tem sua secretaria geral sob a responsabilidade do Instituto de Meio Ambiente do DF Brasília Ambiental - IBRAM-DF e os CBH dos Afluentes do Rio Preto e dos Afluentes do rio Maranhão, sob a responsabilidade da Superintendência de Recursos Hídricos da ADASA. O CBH do Paranoá conta com o apoio de de 1 técnica de nível superior, que é a secretária do CBH. A ADASA apóia os outros dois CBH  disponibilizando três pessoas em tempo parcial: 1 nível superior que é a secretária geral dos dois CBHs, 1 nível superior de apoio técnico e 1 apoio administrativo, todos servidores ou empregados da ADASA. O funcionamento dos CBHs hoje, ainda está atrelado ao apoio governamental.</t>
  </si>
  <si>
    <t xml:space="preserve">Sobre as ações do setor de comunicação da ADASA afetas à difusão de informações sobre o sistema hídrico, destacam-se  o atendimento à imprensa, com respostas a demandas e negociação acerca da publicação de matérias sobre resoluções e projetos da Agência; divulgação do boletim semanal sobre dados de interesse do sistema hídrico do DF  (condições dos reservatórios, pluviosidade, vazão, consumo de água), que pode ser acessado diretamente no portal da ADASA; a publicação de textos (média de três por semana) no portal da ADASA; a colocação de Posts dos perfis da Agência nas redes sociais sobre as ações que vêm sendo realizadas, inclusive campanhas de conscientização sobre  o  uso racional da água. Há também o   compartilhamento de conteúdos com outros órgãos e instituições, como o GDF, Ibram, MMA, ANA, etc.;   realização de campanhas publicitárias sobre uso racional da água e sobre as medidas requeridas em períodos de escassez hídrica.  Recentemente, foi encaminhado em março à apreciação da Diretoria Colegiada a proposta de um Plano de Comunicação. Nele, constam as diretrizes básicas para se estruturar a comunicação na ADASA, com implementação de núcleos de atendimento à imprensa, produção de conteúdos, redes sociais e comunicação interna. Tal documento aborda também o gerenciamento da crise, essencial nesse período de escassez hídrica, bem como as relações institucionais.  A ideia é incrementar a produção de conteúdos e aumentar a divulgação de temas de interesse nos canais de divulgação da Adasa, reforçando a imagem positiva da agência junto aos públicos-alvo: sociedade em geral, imprensa, órgãos públicos, judiciário, legislativo, ministério público e organizações não governamentais.
</t>
  </si>
  <si>
    <t>Publicado em 2016 o Plano Anual de Capacitação 2017, após identificação das demandas por cursos em cada setor. O  Programa de Capacitação  prevê a capacitação e o desenvolvimento contínuo dos servidores. Desde 2016 vem sendo realizado o curso  in Company em Aperfeiçoamento em Recursos Hídricos, sendo que 7 módulos de 60h/aula cada. Foram relizados cursos de Hidrologia, Qualidade da água, Hidrogeologia, Modelagem Hidrológica e Geoprocessamento. Mais de 40 servidores foram capacitados em cursos que totalizaram cerca de 2.500 horas de capacitação.  Em 2016,  dois reguladores iniciaram curso de Doutorado em Geologia e em Ecologia, e uma reguladora iniciou o mestrado profissonal em Regulação ofereido pela ANA. Em 2017, a ADASA contratou a Fundação Oswaldo Cruz - FIOCRUZ para ministrar o curso de mestrado profissional em regulação para 15 reguladores selecionados em concurso público. Além disso, há um planejamento interno de incentivo e apoio à participação em eventos locais, nacionais e internacionais relacionados à RH.</t>
  </si>
  <si>
    <t>Publicado em 2016 o Plano Anual de Capacitação 2017, após identificação das demandas por cursos em cada setor. O  Programa de Capacitação  prevê a capacitação e o desenvolvimento contínuo dos servidores. Desde 2016 vem sendo realizado o curso  in Company em Aperfeiçoamento em Recursos Hídricos e foram relizados cursos de Hidrologia, Qualidade da água, Hidrogeologia, Modelagem Hidrológica e Geoprocessamento (60h/aula cada). Mais de 40 servidores foram capacitados em cursos que totalizaram cerca de 2.500 horas de capacitação.  Em 2016,  dois reguladores iniciaram curso de Doutorado em Geologia e em Ecologia, e uma reguladora iniciou o mestrado profissonal em Regulação ofereido pela ANA. Em 2017, a ADASA contratou a Fundação Oswaldo Cruz - FIOCRUZ para ministrar o curso de mestrado profissional em regulação para 15 reguladores selecionados em concurso público. Além disso, há um planejamento interno de incentivo e apoio à participação em eventos locais, nacionais e internacionais relacionados à RH.</t>
  </si>
  <si>
    <t>A  Adasa realiza balanço hídrico (demanda versus disponibilidade) para recursos hídricos subterrâneos e superficiais. A Resolução nº 001, de 28 de fevereiro de 2011, define as disponibilidades hídricas dos aquíferos subterrâneos no território do Distrito Federal, é com base nessa definiçãoe  que as demandas são outorgadas e  o balanço hídrico de águas subterrâneas é realizado. As vazões de referência para outorgas de captação superficial são definidas no PGIRH, e essa versus a demanda outorgada geram os balanços hídricos para cada unidade de gestão. Há um conhecimento dos usos que vem crescendo ano a ano, a quantidade crescente de processos de outorga é o reflexo do crescimento da regularziação do uso, hoje a Adasa possui cerca de 8.200 processos de outorga. Em 2016 a ADASA contratou onsultoria para quantiicação da disponibilidade hídrica da água subterrânea e está elaborando resolução específica.</t>
  </si>
  <si>
    <t>Existe a divisão hidrográfica constante no Plano de Gerenciamento Integrado de Recursos Hídricos do DF, aprovado pela Resolução nº 1/2012 do CRH-DF e também, o Mapa Hidrográfico do DF, aprovado pela Resolução CRH/DF nº 02/2015 e publicado em 2016.</t>
  </si>
  <si>
    <t xml:space="preserve">O Planejamento Estratégico da ADASA  orienta os planejmentos setoriais e foi aprovado  em 2013, para o período 2012-2020. Para cada Superintendência existe o detalhamento setorial do planejamento e contempla projetos e atividades, que se desdobram em objetivos estratégicos, amparados por metas, indicadores e as agendas propositivas para os setores usuários e/ou transversais. O Planejamento Estratégico baseia-se na ferramenta Balaced Scorecard - BSC, tendo sido desenvolvido o mapa estratégico, organizado sob as perspectivas de aprendizagem e conhecimento, tecnologia e informação, financeira, de processos internos, negócios e compromisso com a sociedade. 
</t>
  </si>
  <si>
    <t>O DF possui o Plano de Gerenciamento Integrado de Recursos Hídricos do DF (PGIRH), aprovado pela Resolução nº 1/2012 do CRH-DF. O PGIRH é o instrumento orientador para a expedição de outorgas. Foi elaborado em 2006 e revisado em 2012. Necessita de nova revisão.</t>
  </si>
  <si>
    <t>Nenhum dos CBHs do DF possui plano de bacia. Há um Projeto Básico para  a contratação de empresa especializada para elaboração do Plano de Recursos Hídricos das Bacias Hidrográficas dos afluentes distritais do Rio Paranaíba – PRH-Paranoá, que foi revisado pelo CBH-Paranoá e pela Superintendência de Drenagem Urbana/ADASA. No momento o Projeto Básico está sendo analisado pelas  Superintendências de Resíduos Sólidos e de Abastecimento e Esgotamento Sanitário/ADASA.</t>
  </si>
  <si>
    <t>O Conselho de Recursos Hídricos - CRH-DF aprovou o enquadramento dos corpos de água superficiais do Distrito Federal em classes, segundo os usos preponderantes, por meio da Resolução CRH/DF nº 02, de 17/12/2014. Ficou adotado o ano de 2030 como prazo máximo para a efetivação do enquadramento e  foi criado Grupo de Trabalho da Câmara Técnica responsável pelo acompanhamento das atividades de enquadramento, objeto desta Resolução.</t>
  </si>
  <si>
    <t xml:space="preserve">Não existe um setor específico na Adasa que seja responsável pelo processamento dos dados georreferenciados. Porém a está em andamento uma consultoria de profissional especializada em Geoprocessamento, a fim de gerar um diagnóstico da situação, fazer o  levantamento de necessidades setoriais e proposta de estruturação, geração e organização dos dados espaciais, bem como sugerir a criação de um núcleo ou uma solução descentralizada. A rede de drenagem pluvial urbana do DF foi digitalizada e está em fase final de georreferenciamento. </t>
  </si>
  <si>
    <t>A rede de monitoramento da ADASA é ampla e densa, pois contém, no mínimo, uma estação para cada ponto de controle das 41 bacias hidrográficas pertencentes ao DF. Possui hoje 66 estações em operação, sendo 16 delas telemétricas, que estão acima de 90 pontos na rede de alerta relativa ao Progestão. Também, está sendo feito um diagnóstico da rede superficial para avaliação da cobertura dos pontos críticos e não críticos, avaliação de modernização da rede para operação em tempo real de 100% da rede e nova licitação para a sua operação e manutenção. Existe também a rede de monitoramento das águas subterrêneas que conta com 42 poços rasos e 42 profundos. São feitas medições do nível estático e da qualidade de água.</t>
  </si>
  <si>
    <t xml:space="preserve">Há na ADASA cerca de 8.232 processos de outorga que tratam de:  barragens, drenagem pluvial, lançamento de efluentes,  captação subterrânea e captação superficial. Os processos são oriundos de solicitações espontâneas, de campanhas de regularização promovidas pela Adasa, em parceria com a Emater, e ainda as ações de fiscalização que identificam usos não outorgados . Desse total,  6779 são processos  tratam de captação, 1443 tratam de outras finalidades.  Do total de processos ( barragens, drenagem pluvial, lançamento de efluentes,  captação subterrânea e captação superficial), 7.400 estão outorgados ou oficiados, assim o universo de outorgas concedidas representa mais de 30 % dos usuários da cidade. </t>
  </si>
  <si>
    <t xml:space="preserve">Compete ao Conselho de Recursos Hídricos do Distrito Federal estabelecer critérios gerais para a outorga de direitos e cobrança pelo uso de recursos hídricos (art. 32, inciso VII da Lei Distrital nº 2.725/2001),  ao Comitê de Bacia Hidrográfica estabelecer os mecanismos de cobrança pelo uso de recursos hídricos e sugerir os valores a serem cobrados (art.35, inc.VI da Lei Distrital nº 2.725/2001). Como as Agências de Bacias ainda não foram criadas no DF, cabe ao órgão gestor do Sistema de Gerenciamento de Recursos Hídricos exercer as atribuições previstas na Lei Distrital nº 2.725/2001. À ADASA cabe elaborar estudos técnicos para subsidiar a definição, pelo Conselho de Recursos Hídricos do Distrito Federal, das faixas de valores a serem cobrados pelo uso qualitativo e quantitativo dos recursos hídricos, com base nos mecanismos e quantidades sugeridos pelo respectivo comitê de bacia hidrográfica, se houver, e estabelecer os valores específicos nos momentos das respectivas outorgas (art. 8º, inciso IX da Lei Distrital nº 4.285/2008) e distribuir os recursos advindos da cobrança para aplicação em conformidade com o disposto nos arts. 19 a 21 da Lei nº 2.725, de 13 de junho de 2001. </t>
  </si>
  <si>
    <t xml:space="preserve">De acordo com o art. 33 da  Lei Distrital nº 4.285/2008, constituem receitas da ADASA, dentre outras, a Taxa de Fiscalização sobre os Serviços Públicos de Abastecimento de Água e Esgotamento Sanitário – TFS e a Taxa de Fiscalização dos Usos dos Recursos Hídricos – TFU, ambas estabelecidas pela   Lei Complementar nº 711, de 13/09/2005, alterada pela LC nº 798, de 26/12/2008. Quando for implementada a cobrança pelo usos de recursos hídricos, 10% (dez por cento) serão destinados à ADASA para seu custeio e dos órgãos e entidades integrantes do Sistema de Gerenciamento de Recursos Hídricos do Distrito Federal (art. 21, II, da Lei nº 2.725/2001). </t>
  </si>
  <si>
    <t>O Fundo Estadual de Recursos Hídricos, previsto no inciso VI, Art.6 da Lei Distrital nº 2725/01, ainda não foi regulamentado.</t>
  </si>
  <si>
    <t xml:space="preserve">A Lei Distrital nº 2.725, de 13/06/2001, instituiu a Política de Recursos Hídricos do Distrito Federal (PRHDF) e criou o seu Sistema de Gerenciamento de Recursos Hídricos. 
Dos instrumentos da PRHDF: Planos de Recursos Hídricos (faltam ser elaborados); enquadramento (Resolução CRH/DF nº 02, de 17/12/2014); outorga (Decretos n. 22.358 e 22.359, de 31/08/2001, e Lei nº 4285, de 23/12/2008); cobrança (a ser instituída);  Sistema de Informações sobre Recursos Hídricos (Decreto n° 22.356, de 31/08/2001); Fundo de Recursos Hídricos do DF (a ser instituído). Dos órgãos do Sistema de Gerenciamento de Recursos Hídricos: Conselho de Recursos Hídricos (Regimento Interno alterado pelo Decreto nº 30.183, de 23/03/2009); Comitês de Bacias Hidrográficas (Decreto nº 27.152, de 31/08/2006 - Paranoá; Decreto nº 31.253, de 18/01/2010 - Rio Preto; Decreto nº 31.254, de 18/01/2010 - Rio Maranhão); órgão público gestor dos recursos hídricos (Lei nº 3.365/04 e Lei nº 4.285/2008) e Agência de Bacia (a ser instituída). </t>
  </si>
  <si>
    <t xml:space="preserve">A Assessoria de Relações Institucionais - ARI/ADASA  acompanha os projetos de lei - PL's em tramitação no legislativo local,  de iniciativa do Executivo e do Legislativo, e realiza articulação com orgãos de Estado como os orgãos de controle, como é o caso do TCDF, ou em atuação conjunta com a Casa Civil do DF, por meio da Secretaria adjunta de Assuntos Legislativos do GDF. A Superintendência de Recursos Hídricos - SRH/ADASA tem realizado articulação com vários setores de usuários e órgãos colegiados de recursos hídricos. A Coordenação de Fiscalização de Recursos Hídricos da Adasa (COFH) tem desenvolvido trabalhos com associações de usuários de recursos hídricos visando regularização de uso e melhoria dos sistemas de captação e condução de água, a saber: Associação de Usuários do Canal de Abastecimento do Núcleo Rural Santos Dumont, em que a Adasa custeou o Projeto Básico de tubulação do canal de água usado pela associação para abastecer usuários de recursos hídricos no Núcleo Rural Santos Dumont; Condomínio do Sistema de Irrigação do Rodeador, em que a Adasa custeará o projeto básico para tubulação do canal que abastece cerca de 90 famílias na região do ribeirão Rodeador, bacia do Descoberto;  Condomínio do Sistema  de Irrigação Jatobazinho/Capão Cumprido, cujo objetivo é regularização do uso e alocação de recursos hídricos; Associação dos Produtores Rurais do Córrego Cristal, para regularização do uso de recursos hídricos e alocação de água. Além dessas associações de usuários, a Adasa tem desenvolvido trabalhos com outras associações, como a Associação Mista de Produtores Familiares, para regularização de canais de água na região do Ribeirão Extrema, bacia do Rio Preto. Além dessas ações, a COFH criou comissões de acompanhamento de recursos hídricos, em conjunto com orgãos governamentais do Distrito Federal, associações de usuários e ususários de recursos hídricos na bacia do Descoberto: Comissão de Acomapnhamento do Rio Descoberto; Comissão de Acomapnhamento do Ribeirão Extrema e Comissão de Acompanhamento do Ribeirão Pipiripau. </t>
  </si>
  <si>
    <t>A Coordenação de Fiscalização de Recursos Hídricos (COFH) é a estrutura, dentro da Superintendência de Recursos Hídricos da Adasa, responsável pela fiscalização de usuários outorgados, cadastrados ou não autorizados a relizar captações de água. Além das ações básicas de fiscalização, essa Coordenação desenvolve trabalhos com órgãos governamentais, associações de usuários e usuaários de recursos hídricos visando o desenvolvimento de comissões locais de acompanhamento de reucursos hídricos e alocaçação de água. As comissões criadas até o momento são: Comissão de Acompanhamento do Rio Descoberto, Comissão de Acompanhamento do Ribeirão Pipiripau e Comissão de Acompanhamento do Ribeirão Extrema. Além dessas ações, a COFH desenvolve ações de campanhas para cadastramento e outorga de  novos usuários de recursos hídricos.</t>
  </si>
  <si>
    <t>Existe uma gama de dados organizados tanto em banco hidro como em SqlServer, os quais atualmente são acessados por meio de pesquisas, o que exige um certo grau de capacitação para a operação. Está em andamento a aquisição de software GIS que permite geração de gráficos e mapas de forma automática e a avaliação da migração do banco de dados de monitoramento para o formato hidro, a fim de possibilitar o uso das funcionalidades do Sistema Hidro para recursos hídricos, solucionando a necessidade de interface para gestão das informações e análise e criação de produtos. A ADASA contratou empresa que está elaborando sistema para gerenciamento dos recursos hídricos e tomada de decisão. Na área de fiscalização esse sistema integrará informações GIS de pontos e localidades fiscalizados, registros aerofotogramétricos feitos através de Drones e APP para registro de informações coletadas em campo.</t>
  </si>
  <si>
    <t>Existe o monitoramento dos eventos críticos relacionados à estiagem e ações de mitigação, como  o Manual Operativo da Sala de Situação. Quanto aos eventos de inundação, o DF atualmente possui 1 ponto crítico, localizado no Riacho Fundo, onde já está instalada uma estação telemétrica e está em andamento a instalação de outra estação telemétrica na mesma região. Estão sendo feitas análises e estudos para compreensão do comportamento do hídrico, a fim de se obter uma  melhor compreensão quanto ao tempo de resposta dos eventos que permita a definição dos alertas para as entidades responsáveis.</t>
  </si>
  <si>
    <t>Programa Produtor de Água no Pipiripau promove a recuperação ambiental da bacia, utilizando o pagamento por serviços ambientais como estratégia para incentivar a adoção das práticas de conservação do solo, conservação de B59nascentes de vegetação nativa e restauração ou conservação de Áreas de Preservação Ambiental (APP).                                                                                                                                                                               Anualmente, na semana da comemoração do Dia Mundial da Água, a ADASA premia por meio da entrega de troféus Guardião da Água, pessoas e instituições com atuação de destaque na recuperação e na preservação dos recursos hídricos no Distrito Federal. Também recebem placas de reconhecimento, representantes de instituições que contribuíram em defesa dos recursos hídricos.</t>
  </si>
  <si>
    <t>Os organismos Coordenador e Gestor dos Recursos Hídricos são diferentes. O Sistema de Gerenciamento de Recursos Hídricos é coordenado pela SEMA-DF. A ADASA, entidade integrante do Sistema de Gerenciamento de Recursos Hídricos do DF, é responsável pela gestão dos recursos hídricos no DF. Os dois organismos estão estruturados e operantes.</t>
  </si>
  <si>
    <t>A  Secretaria de Estado do Meio Ambiente do DF (SEMA-DF)  é um órgão da Administação Pública do DF ( Decreto Distrital nº 32.716/2011), que tem entre suas atribuições a execução da Política Ambiental do DF. O Decreto Distrital nº 37.974, de 23/01/2017, aprovou o Regimento Interno da SEMA/DF.  A ADASA é um dos órgãos vinculados à SEMA/DF (Art. 3º do Decreto nº 37.974/2017, criada pela Lei nº 3.365/04 e reestruturada pela Lei nº 4.285, de 26/12/08. A ADASA é integrante do Sistema de  Gerenciamento de Recursos Hídricos, responsável pela gestão dos recursos hídricos do DF (Art. 30, inciso III da Lei Distrital nº 2725/2001). Não ocorre problemas de falta de articulação entre os órgãos integrantes do Sistema de Gerenciamento de Recursos Hídricos. A ADASA apóia e se articula com o CRH/DF e com os comitês de bacias hidrográficas.</t>
  </si>
  <si>
    <t xml:space="preserve">Foram contratados estudos específicos para a gestão dos recursos hídricos, tais como: disponibilidade de água subterrânea. drenagem, caminha-pipa, recarga de aquíferos, consistência de dados, avaliação da rede subterrânea. Existem  também projetos de cunho Sócio-Educativo Ambiental em desenvolvimento, como o Projeto Produtor de Água no Pipiripau, Descoberto Coberto, Águas Emendadas, Ribeirão Sobradinho, Adasa na Escola e Adasa em Movimento. </t>
  </si>
  <si>
    <t xml:space="preserve"> Existe um banco de dados hidro em SqlServer com dados da rede de monitoramento da ADASA (superficial e subterrânea) acessado por meio de pesquisas. Existe também uma base de dados georreferenciados para análise dos processos de solicitaçõa de outorgas. Está sendo construído um Sistema de Gerenciamento de Recursos Hídricos que reunirá dados e informações da Superintendência de Recursos Hídricos e será uma ferramenta importante para a tomada de decisões. </t>
  </si>
  <si>
    <t xml:space="preserve">Foram emitidos cerca de 26 mil atos de outorga, que representam cerca de 8 mil usuários de águas superficiais e subterrâneas. No CNARH foram compartilhados o total de 2.151 dados das interferências outorgadas no DF, que representa o percentual de 38,85% usuários regularizados até 2015.Em 2016 foram regularizados pelo Distrito Federal o total de 779 outorgas superficiais e subterrâneas. No CNARH foram compartilhados o total de 296 dados de interferências de outorgas no DF, que representa o percentual de 38% dos usuários regularizados em 2016.O banco de dados está sendo aprimorado de modo a possuir maior compatibilidade com o CNARH 40 e assim para que os usuários regularizados em 2017 sejam todos inseridos no CNARH. </t>
  </si>
  <si>
    <t>A rede de qualidade de água da Adasa atende 100% dos pontos previstos na Rede Nacional de Qualidade de Águas. Dos parâmetros definidos, apenas dois não estão sendo realizados (sólidos suspensos e alcalinidade). A Adasa também participou dos dois ensaios de proficiência interlaboratoriais realizados pela ANA.</t>
  </si>
  <si>
    <t xml:space="preserve">Além dos aspectos regulatórios e de emissão de outorgas, houve contratação de empresa para elaboração de projeto executivo de adutora de água bruta e sistema de distribuição de água que integra o Sistema Coletivo de Abastecimento de Água para Irrigação – Canal de Irrigação do Rodeador. Está em processo de elaboração o Plano Distrital de Saneamento Básico do Distrito Federal – PDSB e o Plano Distrital de Gestão Integrada de Resíduos Sólidos – PDGIRS. Em 2017 será contratada empresa para elaboração do Plano de Recursos Hídricos do Paranoá. </t>
  </si>
  <si>
    <t xml:space="preserve">Um convênio com a UNB está em fase de assinatura e prevê batimetria, balanço hídrico e estudo qualiquantitativo de sedimentos do Lago Paranoá. Foi contratada empresa especializada em estudos ambientais para elaboração de diagnóstico ambiental da unidade hidrográfica do ribeirão Sobradinho, estudos para a quantificação da disponibilidade de água subterrânea e proposição de mecanismos de recarga artificial de aquíferos., e consultoria para estudar o uso de equipamentos Drones para coleta de registros aerofotogramétricos como apois as ações de fiscalização do uso de recursos hídricos. </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</si>
</sst>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0"/>
      <color indexed="8"/>
      <name val="Calibri"/>
      <family val="2"/>
    </font>
    <font>
      <b/>
      <sz val="14"/>
      <color indexed="8"/>
      <name val="Calibri"/>
      <family val="2"/>
    </font>
    <font>
      <sz val="10"/>
      <color indexed="8"/>
      <name val="Calibri"/>
      <family val="2"/>
    </font>
    <font>
      <b/>
      <sz val="12"/>
      <color indexed="8"/>
      <name val="Calibri"/>
      <family val="2"/>
    </font>
    <font>
      <b/>
      <sz val="11"/>
      <color indexed="8"/>
      <name val="Calibri"/>
      <family val="2"/>
    </font>
    <font>
      <sz val="11"/>
      <color indexed="9"/>
      <name val="Calibri"/>
      <family val="2"/>
    </font>
    <font>
      <sz val="11"/>
      <color indexed="56"/>
      <name val="Calibri"/>
      <family val="2"/>
    </font>
    <font>
      <sz val="11"/>
      <color indexed="10"/>
      <name val="Calibri"/>
      <family val="2"/>
    </font>
    <font>
      <b/>
      <sz val="12"/>
      <color indexed="8"/>
      <name val="Arial"/>
      <family val="2"/>
    </font>
    <font>
      <b/>
      <u/>
      <vertAlign val="superscript"/>
      <sz val="12"/>
      <color indexed="8"/>
      <name val="Arial"/>
      <family val="2"/>
    </font>
    <font>
      <sz val="11"/>
      <color indexed="8"/>
      <name val="Arial"/>
      <family val="2"/>
    </font>
    <font>
      <sz val="12"/>
      <color indexed="8"/>
      <name val="Calibri"/>
      <family val="2"/>
    </font>
    <font>
      <sz val="10"/>
      <color indexed="10"/>
      <name val="Calibri"/>
      <family val="2"/>
    </font>
    <font>
      <sz val="10"/>
      <name val="Calibri"/>
      <family val="2"/>
    </font>
    <font>
      <sz val="8"/>
      <name val="Calibri"/>
      <family val="2"/>
    </font>
    <font>
      <sz val="10"/>
      <color rgb="FFFF0000"/>
      <name val="Calibri"/>
      <family val="2"/>
    </font>
    <font>
      <sz val="10"/>
      <color theme="1"/>
      <name val="Calibri"/>
      <family val="2"/>
      <scheme val="minor"/>
    </font>
    <font>
      <sz val="14"/>
      <color indexed="8"/>
      <name val="Calibri"/>
      <family val="2"/>
    </font>
    <font>
      <b/>
      <sz val="10"/>
      <color indexed="8"/>
      <name val="Calibri"/>
      <family val="2"/>
    </font>
    <font>
      <sz val="9"/>
      <color indexed="81"/>
      <name val="Tahoma"/>
      <family val="2"/>
    </font>
    <font>
      <u/>
      <sz val="11"/>
      <color theme="10"/>
      <name val="Calibri"/>
      <family val="2"/>
      <scheme val="minor"/>
    </font>
    <font>
      <u/>
      <sz val="10"/>
      <color theme="10"/>
      <name val="Calibri"/>
      <family val="2"/>
      <scheme val="minor"/>
    </font>
    <font>
      <sz val="11"/>
      <color theme="0"/>
      <name val="Calibri"/>
      <family val="2"/>
      <scheme val="minor"/>
    </font>
    <font>
      <sz val="11"/>
      <name val="Calibri"/>
      <family val="2"/>
      <scheme val="minor"/>
    </font>
    <font>
      <b/>
      <sz val="18"/>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5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21" fillId="0" borderId="0" applyNumberFormat="0" applyFill="0" applyBorder="0" applyAlignment="0" applyProtection="0"/>
  </cellStyleXfs>
  <cellXfs count="133">
    <xf numFmtId="0" fontId="0" fillId="0" borderId="0" xfId="0"/>
    <xf numFmtId="0" fontId="0" fillId="0" borderId="0" xfId="0" applyBorder="1" applyProtection="1"/>
    <xf numFmtId="0" fontId="0" fillId="0" borderId="0" xfId="0" applyProtection="1"/>
    <xf numFmtId="0" fontId="0" fillId="2" borderId="0" xfId="0" applyFill="1" applyBorder="1" applyProtection="1"/>
    <xf numFmtId="0" fontId="3" fillId="2" borderId="0" xfId="0" applyFont="1" applyFill="1" applyBorder="1" applyProtection="1"/>
    <xf numFmtId="0" fontId="4" fillId="2" borderId="0" xfId="0" applyFont="1" applyFill="1" applyBorder="1" applyProtection="1"/>
    <xf numFmtId="9" fontId="6" fillId="2" borderId="0" xfId="0" applyNumberFormat="1" applyFont="1" applyFill="1" applyBorder="1" applyProtection="1"/>
    <xf numFmtId="0" fontId="1" fillId="2" borderId="1" xfId="0" applyFont="1" applyFill="1" applyBorder="1" applyAlignment="1" applyProtection="1">
      <alignment horizontal="center" vertical="center"/>
      <protection locked="0"/>
    </xf>
    <xf numFmtId="0" fontId="3" fillId="2" borderId="0" xfId="0" applyFont="1" applyFill="1" applyBorder="1" applyAlignment="1" applyProtection="1"/>
    <xf numFmtId="0" fontId="0" fillId="2" borderId="0" xfId="0" applyFill="1" applyBorder="1" applyAlignment="1" applyProtection="1">
      <alignment horizontal="right"/>
    </xf>
    <xf numFmtId="0" fontId="4" fillId="2" borderId="0" xfId="0" applyFont="1" applyFill="1" applyBorder="1" applyAlignment="1" applyProtection="1"/>
    <xf numFmtId="0" fontId="9" fillId="0" borderId="3" xfId="0" applyFont="1" applyBorder="1" applyAlignment="1">
      <alignment horizontal="center" vertical="center" wrapText="1"/>
    </xf>
    <xf numFmtId="0" fontId="9" fillId="0" borderId="4" xfId="0" applyFont="1" applyBorder="1" applyAlignment="1">
      <alignment horizontal="left" vertical="center" wrapText="1"/>
    </xf>
    <xf numFmtId="0" fontId="9" fillId="0" borderId="4" xfId="0" applyFont="1" applyBorder="1" applyAlignment="1">
      <alignment horizontal="center" vertical="center" wrapText="1"/>
    </xf>
    <xf numFmtId="0" fontId="11" fillId="0" borderId="3" xfId="0" applyFont="1" applyBorder="1" applyAlignment="1">
      <alignment vertical="center" wrapText="1"/>
    </xf>
    <xf numFmtId="0" fontId="11" fillId="0" borderId="4" xfId="0" applyFont="1" applyBorder="1" applyAlignment="1">
      <alignment horizontal="justify" vertical="center" wrapText="1"/>
    </xf>
    <xf numFmtId="0" fontId="11" fillId="0" borderId="4" xfId="0" applyFont="1" applyBorder="1" applyAlignment="1">
      <alignment vertical="center" wrapText="1"/>
    </xf>
    <xf numFmtId="0" fontId="1" fillId="2" borderId="0" xfId="0" applyFont="1" applyFill="1" applyBorder="1" applyProtection="1"/>
    <xf numFmtId="0" fontId="12" fillId="0" borderId="0" xfId="0" applyFont="1" applyFill="1" applyBorder="1" applyAlignment="1">
      <alignment horizontal="center" vertical="center" wrapText="1"/>
    </xf>
    <xf numFmtId="0" fontId="0" fillId="2" borderId="0" xfId="0" applyFill="1" applyProtection="1"/>
    <xf numFmtId="0" fontId="0" fillId="0" borderId="1" xfId="0" applyBorder="1" applyAlignment="1">
      <alignment horizontal="center" vertical="center"/>
    </xf>
    <xf numFmtId="0" fontId="1" fillId="2" borderId="0" xfId="0" applyFont="1" applyFill="1" applyAlignment="1" applyProtection="1">
      <alignment horizontal="center" vertical="center"/>
    </xf>
    <xf numFmtId="0" fontId="13" fillId="2" borderId="0" xfId="0" applyFont="1" applyFill="1" applyBorder="1" applyProtection="1"/>
    <xf numFmtId="0" fontId="8" fillId="2" borderId="0" xfId="0" applyFont="1" applyFill="1" applyProtection="1"/>
    <xf numFmtId="0" fontId="1" fillId="2" borderId="0" xfId="0" applyFont="1" applyFill="1" applyBorder="1" applyAlignment="1" applyProtection="1">
      <alignment horizontal="left"/>
    </xf>
    <xf numFmtId="0" fontId="0" fillId="2" borderId="5" xfId="0" applyFill="1" applyBorder="1" applyProtection="1"/>
    <xf numFmtId="0" fontId="1" fillId="2" borderId="5" xfId="0" applyFont="1" applyFill="1" applyBorder="1" applyProtection="1"/>
    <xf numFmtId="0" fontId="13" fillId="2" borderId="5" xfId="0" applyFont="1" applyFill="1" applyBorder="1" applyProtection="1"/>
    <xf numFmtId="0" fontId="1" fillId="2" borderId="0" xfId="0" applyFont="1" applyFill="1" applyBorder="1" applyAlignment="1" applyProtection="1">
      <alignment horizontal="left" vertical="center"/>
    </xf>
    <xf numFmtId="0" fontId="14" fillId="2" borderId="5" xfId="0" applyFont="1" applyFill="1" applyBorder="1" applyProtection="1"/>
    <xf numFmtId="0" fontId="14" fillId="2" borderId="0" xfId="0" applyFont="1" applyFill="1" applyBorder="1" applyProtection="1"/>
    <xf numFmtId="0" fontId="0" fillId="3" borderId="0" xfId="0" applyFill="1" applyBorder="1" applyProtection="1"/>
    <xf numFmtId="0" fontId="0" fillId="3" borderId="2" xfId="0" applyFill="1" applyBorder="1" applyProtection="1"/>
    <xf numFmtId="0" fontId="0" fillId="2" borderId="0" xfId="0" applyFont="1" applyFill="1" applyBorder="1" applyAlignment="1" applyProtection="1">
      <alignment horizontal="right"/>
    </xf>
    <xf numFmtId="0" fontId="14" fillId="2" borderId="0" xfId="0" applyFont="1" applyFill="1" applyBorder="1" applyAlignment="1" applyProtection="1"/>
    <xf numFmtId="0" fontId="0" fillId="6" borderId="0" xfId="0" applyFill="1" applyBorder="1" applyProtection="1"/>
    <xf numFmtId="0" fontId="0" fillId="6" borderId="0" xfId="0" applyFill="1" applyProtection="1"/>
    <xf numFmtId="1" fontId="12" fillId="0" borderId="4" xfId="0" applyNumberFormat="1" applyFont="1" applyBorder="1" applyAlignment="1">
      <alignment horizontal="center" vertical="center" wrapText="1"/>
    </xf>
    <xf numFmtId="1" fontId="12" fillId="4" borderId="4" xfId="0" applyNumberFormat="1" applyFont="1" applyFill="1" applyBorder="1" applyAlignment="1">
      <alignment horizontal="center" vertical="center" wrapText="1"/>
    </xf>
    <xf numFmtId="1" fontId="12" fillId="7" borderId="4" xfId="0" applyNumberFormat="1" applyFont="1" applyFill="1" applyBorder="1" applyAlignment="1">
      <alignment horizontal="center" vertical="center" wrapText="1"/>
    </xf>
    <xf numFmtId="0" fontId="14" fillId="2" borderId="0" xfId="0" applyFont="1" applyFill="1" applyBorder="1" applyAlignment="1" applyProtection="1">
      <alignment horizontal="left"/>
    </xf>
    <xf numFmtId="0" fontId="14" fillId="2" borderId="0" xfId="0" applyFont="1" applyFill="1" applyBorder="1" applyAlignment="1" applyProtection="1">
      <alignment horizontal="left"/>
    </xf>
    <xf numFmtId="0" fontId="3" fillId="2" borderId="0" xfId="0" applyFont="1" applyFill="1" applyBorder="1" applyAlignment="1" applyProtection="1">
      <alignment vertical="center"/>
    </xf>
    <xf numFmtId="0" fontId="1" fillId="2" borderId="0" xfId="0" applyFont="1" applyFill="1" applyBorder="1" applyAlignment="1" applyProtection="1">
      <alignment vertical="center"/>
    </xf>
    <xf numFmtId="0" fontId="17" fillId="2" borderId="0" xfId="0" applyFont="1" applyFill="1" applyBorder="1" applyProtection="1"/>
    <xf numFmtId="0" fontId="19" fillId="2" borderId="0" xfId="0" applyFont="1" applyFill="1" applyBorder="1" applyProtection="1"/>
    <xf numFmtId="0" fontId="0" fillId="2" borderId="0" xfId="0" applyFill="1" applyBorder="1" applyAlignment="1" applyProtection="1">
      <alignment horizontal="justify" vertical="top" wrapText="1"/>
    </xf>
    <xf numFmtId="0" fontId="17" fillId="0" borderId="0" xfId="0" applyFont="1" applyBorder="1" applyProtection="1"/>
    <xf numFmtId="0" fontId="3" fillId="6" borderId="0" xfId="0" applyFont="1" applyFill="1" applyBorder="1" applyAlignment="1" applyProtection="1">
      <alignment vertical="center"/>
    </xf>
    <xf numFmtId="0" fontId="1" fillId="6" borderId="0" xfId="0" applyFont="1" applyFill="1" applyBorder="1" applyAlignment="1" applyProtection="1">
      <alignment horizontal="center" vertical="center"/>
    </xf>
    <xf numFmtId="0" fontId="1" fillId="6" borderId="0" xfId="0" applyFont="1" applyFill="1" applyBorder="1" applyAlignment="1" applyProtection="1"/>
    <xf numFmtId="0" fontId="1" fillId="6" borderId="0" xfId="0" applyFont="1" applyFill="1" applyBorder="1" applyAlignment="1" applyProtection="1">
      <alignment horizontal="right"/>
    </xf>
    <xf numFmtId="0" fontId="3" fillId="2" borderId="0" xfId="0" applyFont="1" applyFill="1" applyBorder="1" applyAlignment="1" applyProtection="1">
      <alignment vertical="top" wrapText="1"/>
    </xf>
    <xf numFmtId="0" fontId="1" fillId="5" borderId="1" xfId="0" applyFont="1" applyFill="1" applyBorder="1" applyAlignment="1" applyProtection="1">
      <alignment horizontal="center" vertical="center"/>
      <protection locked="0"/>
    </xf>
    <xf numFmtId="0" fontId="17" fillId="0" borderId="0" xfId="0" applyFont="1" applyAlignment="1">
      <alignment vertical="center"/>
    </xf>
    <xf numFmtId="0" fontId="17" fillId="0" borderId="0" xfId="0" applyFont="1"/>
    <xf numFmtId="0" fontId="18" fillId="2" borderId="0" xfId="0" applyFont="1" applyFill="1" applyBorder="1" applyAlignment="1" applyProtection="1"/>
    <xf numFmtId="0" fontId="14" fillId="2" borderId="0" xfId="0" applyFont="1" applyFill="1" applyBorder="1" applyAlignment="1" applyProtection="1">
      <alignment vertical="top" wrapText="1"/>
    </xf>
    <xf numFmtId="0" fontId="22" fillId="0" borderId="0" xfId="1" applyFont="1" applyBorder="1" applyProtection="1"/>
    <xf numFmtId="0" fontId="17" fillId="0" borderId="0" xfId="0" applyFont="1" applyProtection="1"/>
    <xf numFmtId="0" fontId="14" fillId="2" borderId="0" xfId="0" applyFont="1" applyFill="1" applyBorder="1" applyAlignment="1" applyProtection="1">
      <alignment horizontal="left"/>
    </xf>
    <xf numFmtId="0" fontId="17" fillId="0" borderId="0" xfId="0" applyFont="1" applyAlignment="1">
      <alignment horizontal="center" vertical="center"/>
    </xf>
    <xf numFmtId="0" fontId="9" fillId="0" borderId="1" xfId="0" applyFont="1" applyBorder="1" applyAlignment="1">
      <alignment horizontal="center" vertical="center" wrapText="1"/>
    </xf>
    <xf numFmtId="0" fontId="0" fillId="0" borderId="0" xfId="0" applyAlignment="1" applyProtection="1">
      <alignment horizontal="center"/>
    </xf>
    <xf numFmtId="0" fontId="23" fillId="6" borderId="0" xfId="0" applyFont="1" applyFill="1" applyBorder="1" applyAlignment="1" applyProtection="1">
      <alignment horizontal="center"/>
    </xf>
    <xf numFmtId="0" fontId="0" fillId="0" borderId="0" xfId="0" applyFont="1" applyProtection="1"/>
    <xf numFmtId="0" fontId="0" fillId="0" borderId="0" xfId="0" applyFont="1" applyAlignment="1" applyProtection="1"/>
    <xf numFmtId="0" fontId="0" fillId="0" borderId="0" xfId="0" applyFont="1" applyAlignment="1" applyProtection="1">
      <alignment horizontal="center"/>
    </xf>
    <xf numFmtId="0" fontId="0"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14" fontId="24" fillId="0" borderId="0" xfId="0" applyNumberFormat="1" applyFont="1" applyFill="1" applyBorder="1" applyAlignment="1" applyProtection="1">
      <alignment horizontal="center" vertical="center"/>
    </xf>
    <xf numFmtId="0" fontId="0" fillId="0" borderId="0" xfId="0" applyFont="1" applyFill="1" applyAlignment="1" applyProtection="1">
      <alignment horizontal="center"/>
    </xf>
    <xf numFmtId="0" fontId="2" fillId="2" borderId="0" xfId="0" applyFont="1" applyFill="1" applyBorder="1" applyAlignment="1" applyProtection="1">
      <alignment vertical="center"/>
    </xf>
    <xf numFmtId="0" fontId="0" fillId="7" borderId="0" xfId="0" applyFill="1" applyProtection="1"/>
    <xf numFmtId="0" fontId="1" fillId="7" borderId="0" xfId="0" applyFont="1" applyFill="1" applyBorder="1" applyProtection="1"/>
    <xf numFmtId="0" fontId="17" fillId="7" borderId="0" xfId="0" applyFont="1" applyFill="1" applyProtection="1"/>
    <xf numFmtId="0" fontId="14" fillId="2" borderId="0" xfId="0" applyFont="1" applyFill="1" applyBorder="1" applyAlignment="1" applyProtection="1">
      <alignment horizontal="justify" vertical="center" wrapText="1"/>
    </xf>
    <xf numFmtId="0" fontId="14" fillId="2" borderId="0" xfId="0" applyFont="1" applyFill="1" applyBorder="1" applyAlignment="1" applyProtection="1">
      <alignment horizontal="left" vertical="top" wrapText="1"/>
    </xf>
    <xf numFmtId="0" fontId="14" fillId="2" borderId="0" xfId="0" applyFont="1" applyFill="1" applyBorder="1" applyAlignment="1" applyProtection="1">
      <alignment horizontal="justify" vertical="top" wrapText="1"/>
    </xf>
    <xf numFmtId="0" fontId="14" fillId="2" borderId="0" xfId="0" applyFont="1" applyFill="1" applyBorder="1" applyAlignment="1" applyProtection="1">
      <alignment horizontal="left"/>
    </xf>
    <xf numFmtId="0" fontId="1" fillId="2" borderId="0" xfId="0" applyFont="1" applyFill="1" applyBorder="1" applyAlignment="1" applyProtection="1">
      <alignment horizontal="right" wrapText="1"/>
    </xf>
    <xf numFmtId="0" fontId="1" fillId="2" borderId="7" xfId="0" applyFont="1" applyFill="1" applyBorder="1" applyAlignment="1" applyProtection="1">
      <alignment horizontal="right" wrapText="1"/>
    </xf>
    <xf numFmtId="0" fontId="3" fillId="2" borderId="0"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0" xfId="0" applyFont="1" applyFill="1" applyBorder="1" applyAlignment="1" applyProtection="1">
      <alignment horizontal="right"/>
    </xf>
    <xf numFmtId="0" fontId="3" fillId="2" borderId="7" xfId="0" applyFont="1" applyFill="1" applyBorder="1" applyAlignment="1" applyProtection="1">
      <alignment horizontal="right"/>
    </xf>
    <xf numFmtId="0" fontId="1" fillId="6" borderId="10" xfId="0" applyFont="1" applyFill="1" applyBorder="1" applyAlignment="1" applyProtection="1">
      <alignment horizontal="center" vertical="center"/>
    </xf>
    <xf numFmtId="0" fontId="1" fillId="6" borderId="12" xfId="0" applyFont="1" applyFill="1" applyBorder="1" applyAlignment="1" applyProtection="1">
      <alignment horizontal="center" vertical="center"/>
    </xf>
    <xf numFmtId="3" fontId="1" fillId="2" borderId="10" xfId="0" applyNumberFormat="1" applyFont="1" applyFill="1" applyBorder="1" applyAlignment="1" applyProtection="1">
      <alignment horizontal="left" vertical="center"/>
      <protection locked="0"/>
    </xf>
    <xf numFmtId="0" fontId="1" fillId="2" borderId="11" xfId="0" applyFont="1" applyFill="1" applyBorder="1" applyAlignment="1" applyProtection="1">
      <alignment horizontal="left" vertical="center"/>
      <protection locked="0"/>
    </xf>
    <xf numFmtId="0" fontId="1" fillId="2" borderId="12" xfId="0" applyFont="1" applyFill="1" applyBorder="1" applyAlignment="1" applyProtection="1">
      <alignment horizontal="left" vertical="center"/>
      <protection locked="0"/>
    </xf>
    <xf numFmtId="0" fontId="1" fillId="2" borderId="10"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xf>
    <xf numFmtId="0" fontId="1" fillId="6" borderId="0" xfId="0" applyFont="1" applyFill="1" applyBorder="1" applyAlignment="1" applyProtection="1">
      <alignment horizontal="right"/>
    </xf>
    <xf numFmtId="0" fontId="1" fillId="6" borderId="7" xfId="0" applyFont="1" applyFill="1" applyBorder="1" applyAlignment="1" applyProtection="1">
      <alignment horizontal="right"/>
    </xf>
    <xf numFmtId="0" fontId="3" fillId="6" borderId="0" xfId="0" applyFont="1" applyFill="1" applyBorder="1" applyAlignment="1" applyProtection="1">
      <alignment horizontal="right"/>
    </xf>
    <xf numFmtId="0" fontId="2" fillId="2" borderId="0" xfId="0" applyFont="1" applyFill="1" applyBorder="1" applyAlignment="1" applyProtection="1">
      <alignment horizontal="center" vertical="center"/>
    </xf>
    <xf numFmtId="0" fontId="17" fillId="6" borderId="17" xfId="0" applyFont="1" applyFill="1" applyBorder="1" applyAlignment="1" applyProtection="1">
      <alignment horizontal="justify" vertical="top" wrapText="1"/>
    </xf>
    <xf numFmtId="0" fontId="17" fillId="6" borderId="6" xfId="0" applyFont="1" applyFill="1" applyBorder="1" applyAlignment="1" applyProtection="1">
      <alignment horizontal="justify" vertical="top" wrapText="1"/>
    </xf>
    <xf numFmtId="0" fontId="17" fillId="6" borderId="9" xfId="0" applyFont="1" applyFill="1" applyBorder="1" applyAlignment="1" applyProtection="1">
      <alignment horizontal="justify" vertical="top" wrapText="1"/>
    </xf>
    <xf numFmtId="0" fontId="17" fillId="6" borderId="13" xfId="0" applyFont="1" applyFill="1" applyBorder="1" applyAlignment="1" applyProtection="1">
      <alignment horizontal="justify" vertical="top" wrapText="1"/>
    </xf>
    <xf numFmtId="0" fontId="17" fillId="6" borderId="0" xfId="0" applyFont="1" applyFill="1" applyBorder="1" applyAlignment="1" applyProtection="1">
      <alignment horizontal="justify" vertical="top" wrapText="1"/>
    </xf>
    <xf numFmtId="0" fontId="17" fillId="6" borderId="7" xfId="0" applyFont="1" applyFill="1" applyBorder="1" applyAlignment="1" applyProtection="1">
      <alignment horizontal="justify" vertical="top" wrapText="1"/>
    </xf>
    <xf numFmtId="0" fontId="17" fillId="6" borderId="18" xfId="0" applyFont="1" applyFill="1" applyBorder="1" applyAlignment="1" applyProtection="1">
      <alignment horizontal="justify" vertical="top" wrapText="1"/>
    </xf>
    <xf numFmtId="0" fontId="17" fillId="6" borderId="2" xfId="0" applyFont="1" applyFill="1" applyBorder="1" applyAlignment="1" applyProtection="1">
      <alignment horizontal="justify" vertical="top" wrapText="1"/>
    </xf>
    <xf numFmtId="0" fontId="17" fillId="6" borderId="8" xfId="0" applyFont="1" applyFill="1" applyBorder="1" applyAlignment="1" applyProtection="1">
      <alignment horizontal="justify" vertical="top" wrapText="1"/>
    </xf>
    <xf numFmtId="0" fontId="17" fillId="5" borderId="17" xfId="0" applyFont="1" applyFill="1" applyBorder="1" applyAlignment="1" applyProtection="1">
      <alignment horizontal="justify" vertical="top" wrapText="1"/>
      <protection locked="0"/>
    </xf>
    <xf numFmtId="0" fontId="17" fillId="5" borderId="6" xfId="0" applyFont="1" applyFill="1" applyBorder="1" applyAlignment="1" applyProtection="1">
      <alignment horizontal="justify" vertical="top" wrapText="1"/>
      <protection locked="0"/>
    </xf>
    <xf numFmtId="0" fontId="17" fillId="5" borderId="9" xfId="0" applyFont="1" applyFill="1" applyBorder="1" applyAlignment="1" applyProtection="1">
      <alignment horizontal="justify" vertical="top" wrapText="1"/>
      <protection locked="0"/>
    </xf>
    <xf numFmtId="0" fontId="17" fillId="5" borderId="13" xfId="0" applyFont="1" applyFill="1" applyBorder="1" applyAlignment="1" applyProtection="1">
      <alignment horizontal="justify" vertical="top" wrapText="1"/>
      <protection locked="0"/>
    </xf>
    <xf numFmtId="0" fontId="17" fillId="5" borderId="0" xfId="0" applyFont="1" applyFill="1" applyBorder="1" applyAlignment="1" applyProtection="1">
      <alignment horizontal="justify" vertical="top" wrapText="1"/>
      <protection locked="0"/>
    </xf>
    <xf numFmtId="0" fontId="17" fillId="5" borderId="7" xfId="0" applyFont="1" applyFill="1" applyBorder="1" applyAlignment="1" applyProtection="1">
      <alignment horizontal="justify" vertical="top" wrapText="1"/>
      <protection locked="0"/>
    </xf>
    <xf numFmtId="0" fontId="17" fillId="5" borderId="18" xfId="0" applyFont="1" applyFill="1" applyBorder="1" applyAlignment="1" applyProtection="1">
      <alignment horizontal="justify" vertical="top" wrapText="1"/>
      <protection locked="0"/>
    </xf>
    <xf numFmtId="0" fontId="17" fillId="5" borderId="2" xfId="0" applyFont="1" applyFill="1" applyBorder="1" applyAlignment="1" applyProtection="1">
      <alignment horizontal="justify" vertical="top" wrapText="1"/>
      <protection locked="0"/>
    </xf>
    <xf numFmtId="0" fontId="17" fillId="5" borderId="8" xfId="0" applyFont="1" applyFill="1" applyBorder="1" applyAlignment="1" applyProtection="1">
      <alignment horizontal="justify" vertical="top" wrapText="1"/>
      <protection locked="0"/>
    </xf>
    <xf numFmtId="0" fontId="3" fillId="2" borderId="0" xfId="0" applyFont="1" applyFill="1" applyBorder="1" applyAlignment="1" applyProtection="1">
      <alignment horizontal="center" vertical="top" wrapText="1"/>
    </xf>
    <xf numFmtId="0" fontId="25" fillId="2" borderId="0"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6" fillId="2" borderId="0" xfId="0" applyFont="1" applyFill="1" applyAlignment="1" applyProtection="1">
      <alignment horizontal="left" vertical="center"/>
    </xf>
    <xf numFmtId="0" fontId="1" fillId="3" borderId="2" xfId="0" applyFont="1" applyFill="1" applyBorder="1" applyAlignment="1" applyProtection="1">
      <alignment horizontal="center" vertical="top"/>
    </xf>
    <xf numFmtId="0" fontId="5" fillId="2" borderId="0" xfId="0" applyFont="1" applyFill="1" applyAlignment="1" applyProtection="1">
      <alignment horizontal="center" vertical="center" wrapText="1"/>
    </xf>
    <xf numFmtId="0" fontId="18" fillId="2" borderId="0" xfId="0" applyFont="1" applyFill="1" applyBorder="1" applyAlignment="1" applyProtection="1">
      <alignment horizontal="center" vertical="center"/>
    </xf>
    <xf numFmtId="0" fontId="1" fillId="3" borderId="0"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0" xfId="0" applyFont="1" applyFill="1" applyBorder="1" applyAlignment="1" applyProtection="1">
      <alignment horizontal="center" vertical="top"/>
    </xf>
    <xf numFmtId="0" fontId="7" fillId="6" borderId="6" xfId="0" applyFont="1" applyFill="1" applyBorder="1" applyAlignment="1" applyProtection="1">
      <alignment horizontal="center"/>
    </xf>
    <xf numFmtId="0" fontId="17" fillId="0" borderId="0" xfId="0" applyFont="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Font="1" applyAlignment="1" applyProtection="1">
      <alignment horizontal="center"/>
    </xf>
    <xf numFmtId="0" fontId="0" fillId="0" borderId="0" xfId="0" applyAlignment="1">
      <alignment horizontal="center" wrapText="1"/>
    </xf>
  </cellXfs>
  <cellStyles count="2">
    <cellStyle name="Hiperlink" xfId="1" builtinId="8"/>
    <cellStyle name="Normal" xfId="0" builtinId="0"/>
  </cellStyles>
  <dxfs count="17">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074" name="Picture 8" descr="logoANA">
          <a:extLst>
            <a:ext uri="{FF2B5EF4-FFF2-40B4-BE49-F238E27FC236}">
              <a16:creationId xmlns="" xmlns:a16="http://schemas.microsoft.com/office/drawing/2014/main" id="{00000000-0008-0000-0000-0000020C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17</xdr:col>
      <xdr:colOff>485775</xdr:colOff>
      <xdr:row>0</xdr:row>
      <xdr:rowOff>114300</xdr:rowOff>
    </xdr:from>
    <xdr:to>
      <xdr:col>21</xdr:col>
      <xdr:colOff>19050</xdr:colOff>
      <xdr:row>3</xdr:row>
      <xdr:rowOff>38100</xdr:rowOff>
    </xdr:to>
    <xdr:pic>
      <xdr:nvPicPr>
        <xdr:cNvPr id="1026" name="Picture 8" descr="logoANA">
          <a:extLst>
            <a:ext uri="{FF2B5EF4-FFF2-40B4-BE49-F238E27FC236}">
              <a16:creationId xmlns="" xmlns:a16="http://schemas.microsoft.com/office/drawing/2014/main" id="{00000000-0008-0000-0900-00000204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7810500" y="495300"/>
          <a:ext cx="1514475"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17</xdr:col>
      <xdr:colOff>485775</xdr:colOff>
      <xdr:row>0</xdr:row>
      <xdr:rowOff>114300</xdr:rowOff>
    </xdr:from>
    <xdr:ext cx="1514475" cy="495300"/>
    <xdr:pic>
      <xdr:nvPicPr>
        <xdr:cNvPr id="3" name="Picture 8" descr="logoANA">
          <a:extLst>
            <a:ext uri="{FF2B5EF4-FFF2-40B4-BE49-F238E27FC236}">
              <a16:creationId xmlns=""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a:extLst>
            <a:ext uri="{FF2B5EF4-FFF2-40B4-BE49-F238E27FC236}">
              <a16:creationId xmlns=""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a:extLst>
            <a:ext uri="{FF2B5EF4-FFF2-40B4-BE49-F238E27FC236}">
              <a16:creationId xmlns=""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a:extLst>
            <a:ext uri="{FF2B5EF4-FFF2-40B4-BE49-F238E27FC236}">
              <a16:creationId xmlns=""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9"/>
  <sheetViews>
    <sheetView view="pageBreakPreview" topLeftCell="C40" zoomScale="120" zoomScaleNormal="100" zoomScaleSheetLayoutView="120" workbookViewId="0">
      <selection activeCell="C25" sqref="C25:T25"/>
    </sheetView>
  </sheetViews>
  <sheetFormatPr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3" ht="15.75" x14ac:dyDescent="0.25">
      <c r="A1" s="3"/>
      <c r="B1" s="4"/>
      <c r="C1" s="4"/>
      <c r="D1" s="4"/>
      <c r="E1" s="5"/>
      <c r="F1" s="3"/>
      <c r="G1" s="3"/>
      <c r="H1" s="3"/>
      <c r="I1" s="3"/>
      <c r="J1" s="3"/>
      <c r="K1" s="3"/>
      <c r="L1" s="3"/>
      <c r="M1" s="3"/>
      <c r="N1" s="3"/>
      <c r="O1" s="3"/>
      <c r="P1" s="35"/>
      <c r="Q1" s="95"/>
      <c r="R1" s="95"/>
      <c r="S1" s="95"/>
      <c r="T1" s="95"/>
      <c r="U1" s="49"/>
      <c r="V1" s="3"/>
      <c r="W1" s="1"/>
    </row>
    <row r="2" spans="1:23" ht="15" customHeight="1" x14ac:dyDescent="0.25">
      <c r="A2" s="3"/>
      <c r="B2" s="3"/>
      <c r="C2" s="3"/>
      <c r="D2" s="3"/>
      <c r="E2" s="96" t="s">
        <v>346</v>
      </c>
      <c r="F2" s="96"/>
      <c r="G2" s="96"/>
      <c r="H2" s="96"/>
      <c r="I2" s="96"/>
      <c r="J2" s="96"/>
      <c r="K2" s="96"/>
      <c r="L2" s="96"/>
      <c r="M2" s="96"/>
      <c r="N2" s="96"/>
      <c r="O2" s="96"/>
      <c r="P2" s="96"/>
      <c r="Q2" s="96"/>
      <c r="R2" s="96"/>
      <c r="S2" s="3"/>
      <c r="T2" s="3"/>
      <c r="U2" s="3"/>
      <c r="V2" s="3"/>
      <c r="W2" s="1"/>
    </row>
    <row r="3" spans="1:23" ht="15" customHeight="1" x14ac:dyDescent="0.25">
      <c r="A3" s="3"/>
      <c r="B3" s="3"/>
      <c r="C3" s="3"/>
      <c r="D3" s="3"/>
      <c r="E3" s="96"/>
      <c r="F3" s="96"/>
      <c r="G3" s="96"/>
      <c r="H3" s="96"/>
      <c r="I3" s="96"/>
      <c r="J3" s="96"/>
      <c r="K3" s="96"/>
      <c r="L3" s="96"/>
      <c r="M3" s="96"/>
      <c r="N3" s="96"/>
      <c r="O3" s="96"/>
      <c r="P3" s="96"/>
      <c r="Q3" s="96"/>
      <c r="R3" s="96"/>
      <c r="S3" s="3"/>
      <c r="T3" s="3"/>
      <c r="U3" s="3"/>
      <c r="V3" s="3"/>
      <c r="W3" s="1"/>
    </row>
    <row r="4" spans="1:23" ht="15" customHeight="1" x14ac:dyDescent="0.25">
      <c r="A4" s="3"/>
      <c r="B4" s="3"/>
      <c r="C4" s="3"/>
      <c r="D4" s="3"/>
      <c r="E4" s="96" t="s">
        <v>347</v>
      </c>
      <c r="F4" s="96"/>
      <c r="G4" s="96"/>
      <c r="H4" s="96"/>
      <c r="I4" s="96"/>
      <c r="J4" s="96"/>
      <c r="K4" s="96"/>
      <c r="L4" s="96"/>
      <c r="M4" s="96"/>
      <c r="N4" s="96"/>
      <c r="O4" s="96"/>
      <c r="P4" s="96"/>
      <c r="Q4" s="96"/>
      <c r="R4" s="96"/>
      <c r="S4" s="3"/>
      <c r="T4" s="3"/>
      <c r="U4" s="3"/>
      <c r="V4" s="3"/>
      <c r="W4" s="1"/>
    </row>
    <row r="5" spans="1:23" ht="15" customHeight="1" x14ac:dyDescent="0.25">
      <c r="A5" s="3"/>
      <c r="B5" s="3"/>
      <c r="C5" s="3"/>
      <c r="D5" s="3"/>
      <c r="E5" s="96"/>
      <c r="F5" s="96"/>
      <c r="G5" s="96"/>
      <c r="H5" s="96"/>
      <c r="I5" s="96"/>
      <c r="J5" s="96"/>
      <c r="K5" s="96"/>
      <c r="L5" s="96"/>
      <c r="M5" s="96"/>
      <c r="N5" s="96"/>
      <c r="O5" s="96"/>
      <c r="P5" s="96"/>
      <c r="Q5" s="96"/>
      <c r="R5" s="96"/>
      <c r="S5" s="3"/>
      <c r="T5" s="3"/>
      <c r="U5" s="3"/>
      <c r="V5" s="3"/>
      <c r="W5" s="1"/>
    </row>
    <row r="6" spans="1:23" x14ac:dyDescent="0.25">
      <c r="A6" s="3"/>
      <c r="B6" s="4"/>
      <c r="C6" s="4"/>
      <c r="D6" s="4"/>
      <c r="E6" s="96" t="s">
        <v>7</v>
      </c>
      <c r="F6" s="96"/>
      <c r="G6" s="96"/>
      <c r="H6" s="96"/>
      <c r="I6" s="96"/>
      <c r="J6" s="96"/>
      <c r="K6" s="96"/>
      <c r="L6" s="96"/>
      <c r="M6" s="96"/>
      <c r="N6" s="96"/>
      <c r="O6" s="96"/>
      <c r="P6" s="96"/>
      <c r="Q6" s="96"/>
      <c r="R6" s="96"/>
      <c r="S6" s="4"/>
      <c r="T6" s="4"/>
      <c r="U6" s="4"/>
      <c r="V6" s="3"/>
      <c r="W6" s="1"/>
    </row>
    <row r="7" spans="1:23" ht="15" customHeight="1" x14ac:dyDescent="0.25">
      <c r="A7" s="3"/>
      <c r="B7" s="4"/>
      <c r="C7" s="4"/>
      <c r="D7" s="4"/>
      <c r="E7" s="96"/>
      <c r="F7" s="96"/>
      <c r="G7" s="96"/>
      <c r="H7" s="96"/>
      <c r="I7" s="96"/>
      <c r="J7" s="96"/>
      <c r="K7" s="96"/>
      <c r="L7" s="96"/>
      <c r="M7" s="96"/>
      <c r="N7" s="96"/>
      <c r="O7" s="96"/>
      <c r="P7" s="96"/>
      <c r="Q7" s="96"/>
      <c r="R7" s="96"/>
      <c r="S7" s="8"/>
      <c r="T7" s="8"/>
      <c r="U7" s="8"/>
      <c r="V7" s="3"/>
      <c r="W7" s="1"/>
    </row>
    <row r="8" spans="1:23" ht="15.75" x14ac:dyDescent="0.25">
      <c r="A8" s="3"/>
      <c r="B8" s="4"/>
      <c r="C8" s="4"/>
      <c r="D8" s="4"/>
      <c r="E8" s="5"/>
      <c r="F8" s="3"/>
      <c r="G8" s="3"/>
      <c r="H8" s="3"/>
      <c r="I8" s="3"/>
      <c r="J8" s="3"/>
      <c r="K8" s="3"/>
      <c r="L8" s="3"/>
      <c r="M8" s="3"/>
      <c r="N8" s="3"/>
      <c r="O8" s="3"/>
      <c r="P8" s="35"/>
      <c r="Q8" s="95"/>
      <c r="R8" s="95"/>
      <c r="S8" s="95"/>
      <c r="T8" s="95"/>
      <c r="U8" s="49"/>
      <c r="V8" s="3"/>
      <c r="W8" s="1"/>
    </row>
    <row r="9" spans="1:23" ht="16.5" customHeight="1" x14ac:dyDescent="0.3">
      <c r="A9" s="3"/>
      <c r="B9" s="4"/>
      <c r="C9" s="56" t="s">
        <v>125</v>
      </c>
      <c r="D9" s="4"/>
      <c r="E9" s="3"/>
      <c r="F9" s="3"/>
      <c r="G9" s="3"/>
      <c r="H9" s="3"/>
      <c r="I9" s="3"/>
      <c r="J9" s="3"/>
      <c r="K9" s="3"/>
      <c r="L9" s="3"/>
      <c r="M9" s="3"/>
      <c r="N9" s="3"/>
      <c r="O9" s="3"/>
      <c r="P9" s="35"/>
      <c r="Q9" s="35"/>
      <c r="R9" s="35"/>
      <c r="S9" s="35"/>
      <c r="T9" s="35"/>
      <c r="U9" s="35"/>
      <c r="V9" s="3"/>
      <c r="W9" s="1"/>
    </row>
    <row r="10" spans="1:23" ht="15" customHeight="1" x14ac:dyDescent="0.25">
      <c r="A10" s="3"/>
      <c r="B10" s="4"/>
      <c r="C10" s="10"/>
      <c r="D10" s="4"/>
      <c r="E10" s="3"/>
      <c r="F10" s="3"/>
      <c r="G10" s="3"/>
      <c r="H10" s="3"/>
      <c r="I10" s="3"/>
      <c r="J10" s="3"/>
      <c r="K10" s="3"/>
      <c r="L10" s="3"/>
      <c r="M10" s="3"/>
      <c r="N10" s="3"/>
      <c r="O10" s="3"/>
      <c r="P10" s="35"/>
      <c r="Q10" s="35"/>
      <c r="R10" s="35"/>
      <c r="S10" s="35"/>
      <c r="T10" s="35"/>
      <c r="U10" s="35"/>
      <c r="V10" s="3"/>
      <c r="W10" s="1"/>
    </row>
    <row r="11" spans="1:23" x14ac:dyDescent="0.25">
      <c r="A11" s="3"/>
      <c r="B11" s="4"/>
      <c r="C11" s="4"/>
      <c r="D11" s="82" t="s">
        <v>5</v>
      </c>
      <c r="E11" s="82"/>
      <c r="F11" s="83"/>
      <c r="G11" s="91" t="s">
        <v>361</v>
      </c>
      <c r="H11" s="89"/>
      <c r="I11" s="89"/>
      <c r="J11" s="89"/>
      <c r="K11" s="89"/>
      <c r="L11" s="89"/>
      <c r="M11" s="89"/>
      <c r="N11" s="89"/>
      <c r="O11" s="89"/>
      <c r="P11" s="89"/>
      <c r="Q11" s="89"/>
      <c r="R11" s="90"/>
      <c r="S11" s="36"/>
      <c r="T11" s="36"/>
      <c r="U11" s="36"/>
      <c r="V11" s="3"/>
      <c r="W11" s="1"/>
    </row>
    <row r="12" spans="1:23" ht="6" customHeight="1" x14ac:dyDescent="0.25">
      <c r="A12" s="3"/>
      <c r="B12" s="4"/>
      <c r="C12" s="4"/>
      <c r="D12" s="4"/>
      <c r="E12" s="4"/>
      <c r="F12" s="4"/>
      <c r="G12" s="4"/>
      <c r="H12" s="4"/>
      <c r="I12" s="4"/>
      <c r="J12" s="4"/>
      <c r="K12" s="4"/>
      <c r="L12" s="4"/>
      <c r="M12" s="4"/>
      <c r="N12" s="4"/>
      <c r="O12" s="9"/>
      <c r="P12" s="9"/>
      <c r="Q12" s="35"/>
      <c r="R12" s="35"/>
      <c r="S12" s="35"/>
      <c r="T12" s="35"/>
      <c r="U12" s="35"/>
      <c r="V12" s="3"/>
      <c r="W12" s="1"/>
    </row>
    <row r="13" spans="1:23" ht="15" customHeight="1" x14ac:dyDescent="0.25">
      <c r="A13" s="3"/>
      <c r="B13" s="4"/>
      <c r="C13" s="4"/>
      <c r="D13" s="80" t="s">
        <v>282</v>
      </c>
      <c r="E13" s="80"/>
      <c r="F13" s="81"/>
      <c r="G13" s="91" t="s">
        <v>362</v>
      </c>
      <c r="H13" s="89"/>
      <c r="I13" s="89"/>
      <c r="J13" s="89"/>
      <c r="K13" s="89"/>
      <c r="L13" s="89"/>
      <c r="M13" s="89"/>
      <c r="N13" s="89"/>
      <c r="O13" s="89"/>
      <c r="P13" s="89"/>
      <c r="Q13" s="89"/>
      <c r="R13" s="90"/>
      <c r="S13" s="35"/>
      <c r="T13" s="35"/>
      <c r="U13" s="35"/>
      <c r="V13" s="3"/>
      <c r="W13" s="1"/>
    </row>
    <row r="14" spans="1:23" ht="6" customHeight="1" x14ac:dyDescent="0.25">
      <c r="A14" s="3"/>
      <c r="B14" s="4"/>
      <c r="C14" s="4"/>
      <c r="D14" s="4"/>
      <c r="E14" s="4"/>
      <c r="F14" s="4"/>
      <c r="G14" s="4"/>
      <c r="H14" s="4"/>
      <c r="I14" s="4"/>
      <c r="J14" s="4"/>
      <c r="K14" s="4"/>
      <c r="L14" s="4"/>
      <c r="M14" s="4"/>
      <c r="N14" s="4"/>
      <c r="O14" s="9"/>
      <c r="P14" s="9"/>
      <c r="Q14" s="35"/>
      <c r="R14" s="35"/>
      <c r="S14" s="35"/>
      <c r="T14" s="35"/>
      <c r="U14" s="35"/>
      <c r="V14" s="3"/>
      <c r="W14" s="1"/>
    </row>
    <row r="15" spans="1:23" x14ac:dyDescent="0.25">
      <c r="A15" s="3"/>
      <c r="B15" s="4"/>
      <c r="C15" s="4"/>
      <c r="D15" s="82" t="s">
        <v>9</v>
      </c>
      <c r="E15" s="82"/>
      <c r="F15" s="83"/>
      <c r="G15" s="91" t="s">
        <v>363</v>
      </c>
      <c r="H15" s="89"/>
      <c r="I15" s="89"/>
      <c r="J15" s="89"/>
      <c r="K15" s="89"/>
      <c r="L15" s="89"/>
      <c r="M15" s="89"/>
      <c r="N15" s="89"/>
      <c r="O15" s="89"/>
      <c r="P15" s="89"/>
      <c r="Q15" s="89"/>
      <c r="R15" s="90"/>
      <c r="S15" s="43"/>
      <c r="T15" s="43"/>
      <c r="U15" s="43"/>
      <c r="V15" s="3"/>
      <c r="W15" s="1"/>
    </row>
    <row r="16" spans="1:23" ht="6" customHeight="1" x14ac:dyDescent="0.25">
      <c r="A16" s="3"/>
      <c r="B16" s="3"/>
      <c r="C16" s="3"/>
      <c r="D16" s="3"/>
      <c r="E16" s="3"/>
      <c r="F16" s="3"/>
      <c r="G16" s="3"/>
      <c r="H16" s="3"/>
      <c r="I16" s="3"/>
      <c r="J16" s="3"/>
      <c r="K16" s="3"/>
      <c r="L16" s="3"/>
      <c r="M16" s="3"/>
      <c r="N16" s="3"/>
      <c r="O16" s="3"/>
      <c r="P16" s="3"/>
      <c r="Q16" s="35"/>
      <c r="R16" s="35"/>
      <c r="S16" s="35"/>
      <c r="T16" s="35"/>
      <c r="U16" s="35"/>
      <c r="V16" s="3"/>
      <c r="W16" s="1"/>
    </row>
    <row r="17" spans="1:23" ht="15" customHeight="1" x14ac:dyDescent="0.25">
      <c r="A17" s="3"/>
      <c r="B17" s="3"/>
      <c r="C17" s="3"/>
      <c r="D17" s="80" t="s">
        <v>282</v>
      </c>
      <c r="E17" s="80"/>
      <c r="F17" s="81"/>
      <c r="G17" s="91" t="s">
        <v>365</v>
      </c>
      <c r="H17" s="89"/>
      <c r="I17" s="89"/>
      <c r="J17" s="89"/>
      <c r="K17" s="89"/>
      <c r="L17" s="89"/>
      <c r="M17" s="89"/>
      <c r="N17" s="89"/>
      <c r="O17" s="89"/>
      <c r="P17" s="89"/>
      <c r="Q17" s="89"/>
      <c r="R17" s="90"/>
      <c r="S17" s="35"/>
      <c r="T17" s="35"/>
      <c r="U17" s="35"/>
      <c r="V17" s="3"/>
      <c r="W17" s="1"/>
    </row>
    <row r="18" spans="1:23" ht="6" customHeight="1" x14ac:dyDescent="0.25">
      <c r="A18" s="3"/>
      <c r="B18" s="3"/>
      <c r="C18" s="3"/>
      <c r="D18" s="3"/>
      <c r="E18" s="3"/>
      <c r="F18" s="3"/>
      <c r="G18" s="3"/>
      <c r="H18" s="3"/>
      <c r="I18" s="3"/>
      <c r="J18" s="3"/>
      <c r="K18" s="3"/>
      <c r="L18" s="3"/>
      <c r="M18" s="3"/>
      <c r="N18" s="3"/>
      <c r="O18" s="3"/>
      <c r="P18" s="3"/>
      <c r="Q18" s="35"/>
      <c r="R18" s="35"/>
      <c r="S18" s="35"/>
      <c r="T18" s="35"/>
      <c r="U18" s="35"/>
      <c r="V18" s="3"/>
      <c r="W18" s="1"/>
    </row>
    <row r="19" spans="1:23" x14ac:dyDescent="0.25">
      <c r="A19" s="3"/>
      <c r="B19" s="3"/>
      <c r="C19" s="3"/>
      <c r="D19" s="84" t="s">
        <v>6</v>
      </c>
      <c r="E19" s="84"/>
      <c r="F19" s="85"/>
      <c r="G19" s="88" t="s">
        <v>364</v>
      </c>
      <c r="H19" s="89"/>
      <c r="I19" s="89"/>
      <c r="J19" s="89"/>
      <c r="K19" s="89"/>
      <c r="L19" s="89"/>
      <c r="M19" s="90"/>
      <c r="N19" s="51" t="s">
        <v>124</v>
      </c>
      <c r="O19" s="7" t="s">
        <v>295</v>
      </c>
      <c r="P19" s="50" t="s">
        <v>8</v>
      </c>
      <c r="Q19" s="86" t="str">
        <f>IF(O19="","",LOOKUP(O19,Variáveis!A4:A30,Variáveis!D4:D30))</f>
        <v>023/ANA/2016</v>
      </c>
      <c r="R19" s="87"/>
      <c r="S19" s="64">
        <f>IF(O19="","",LOOKUP(O19,Variáveis!A4:A30,Variáveis!E4:E30))</f>
        <v>7</v>
      </c>
      <c r="T19" s="35"/>
      <c r="U19" s="35"/>
      <c r="V19" s="3"/>
      <c r="W19" s="1"/>
    </row>
    <row r="20" spans="1:23" ht="6" customHeight="1" x14ac:dyDescent="0.25">
      <c r="A20" s="3"/>
      <c r="B20" s="42"/>
      <c r="C20" s="42"/>
      <c r="D20" s="42"/>
      <c r="E20" s="42"/>
      <c r="F20" s="42"/>
      <c r="G20" s="42"/>
      <c r="H20" s="42"/>
      <c r="I20" s="42"/>
      <c r="J20" s="42"/>
      <c r="K20" s="42"/>
      <c r="L20" s="42"/>
      <c r="M20" s="42"/>
      <c r="N20" s="42"/>
      <c r="O20" s="42"/>
      <c r="P20" s="42"/>
      <c r="Q20" s="48"/>
      <c r="R20" s="48"/>
      <c r="S20" s="48"/>
      <c r="T20" s="48"/>
      <c r="U20" s="48"/>
      <c r="V20" s="3"/>
      <c r="W20" s="1"/>
    </row>
    <row r="21" spans="1:23" ht="15" customHeight="1" x14ac:dyDescent="0.25">
      <c r="A21" s="3"/>
      <c r="B21" s="42"/>
      <c r="C21" s="42"/>
      <c r="D21" s="93" t="s">
        <v>348</v>
      </c>
      <c r="E21" s="93"/>
      <c r="F21" s="94"/>
      <c r="G21" s="7">
        <v>2016</v>
      </c>
      <c r="H21" s="42"/>
      <c r="I21" s="42"/>
      <c r="J21" s="42"/>
      <c r="K21" s="42"/>
      <c r="L21" s="42"/>
      <c r="M21" s="42"/>
      <c r="N21" s="42"/>
      <c r="O21" s="42"/>
      <c r="P21" s="42"/>
      <c r="Q21" s="48"/>
      <c r="R21" s="48"/>
      <c r="S21" s="48"/>
      <c r="T21" s="48"/>
      <c r="U21" s="48"/>
      <c r="V21" s="3"/>
      <c r="W21" s="1"/>
    </row>
    <row r="22" spans="1:23" ht="6" customHeight="1" x14ac:dyDescent="0.25">
      <c r="A22" s="3"/>
      <c r="B22" s="42"/>
      <c r="C22" s="42"/>
      <c r="D22" s="42"/>
      <c r="E22" s="42"/>
      <c r="F22" s="42"/>
      <c r="G22" s="42"/>
      <c r="H22" s="42"/>
      <c r="I22" s="42"/>
      <c r="J22" s="42"/>
      <c r="K22" s="42"/>
      <c r="L22" s="42"/>
      <c r="M22" s="42"/>
      <c r="N22" s="42"/>
      <c r="O22" s="42"/>
      <c r="P22" s="42"/>
      <c r="Q22" s="48"/>
      <c r="R22" s="48"/>
      <c r="S22" s="48"/>
      <c r="T22" s="48"/>
      <c r="U22" s="48"/>
      <c r="V22" s="3"/>
      <c r="W22" s="1"/>
    </row>
    <row r="23" spans="1:23" x14ac:dyDescent="0.25">
      <c r="A23" s="3"/>
      <c r="B23" s="48"/>
      <c r="C23" s="48"/>
      <c r="D23" s="48"/>
      <c r="E23" s="48"/>
      <c r="F23" s="48"/>
      <c r="G23" s="48"/>
      <c r="H23" s="48"/>
      <c r="I23" s="48"/>
      <c r="J23" s="48"/>
      <c r="K23" s="48"/>
      <c r="L23" s="48"/>
      <c r="M23" s="48"/>
      <c r="N23" s="48"/>
      <c r="P23" s="48" t="str">
        <f>IF(O19="","",LOOKUP(O19,Variáveis!A4:A30,Variáveis!B4:B30))</f>
        <v>Tipologia C</v>
      </c>
      <c r="Q23" s="48"/>
      <c r="R23" s="48"/>
      <c r="S23" s="48"/>
      <c r="T23" s="48"/>
      <c r="U23" s="48"/>
      <c r="V23" s="3"/>
      <c r="W23" s="1"/>
    </row>
    <row r="24" spans="1:23" ht="18.75" x14ac:dyDescent="0.3">
      <c r="A24" s="3"/>
      <c r="B24" s="8"/>
      <c r="C24" s="56" t="s">
        <v>126</v>
      </c>
      <c r="D24" s="8"/>
      <c r="E24" s="8"/>
      <c r="F24" s="8"/>
      <c r="G24" s="8"/>
      <c r="H24" s="8"/>
      <c r="I24" s="8"/>
      <c r="J24" s="8"/>
      <c r="K24" s="8"/>
      <c r="L24" s="8"/>
      <c r="M24" s="8"/>
      <c r="N24" s="8"/>
      <c r="O24" s="8"/>
      <c r="P24" s="8"/>
      <c r="Q24" s="8"/>
      <c r="R24" s="8"/>
      <c r="S24" s="8"/>
      <c r="T24" s="8"/>
      <c r="U24" s="8"/>
      <c r="V24" s="3"/>
    </row>
    <row r="25" spans="1:23" ht="15" customHeight="1" x14ac:dyDescent="0.25">
      <c r="A25" s="3"/>
      <c r="B25" s="8"/>
      <c r="C25" s="92"/>
      <c r="D25" s="92"/>
      <c r="E25" s="92"/>
      <c r="F25" s="92"/>
      <c r="G25" s="92"/>
      <c r="H25" s="92"/>
      <c r="I25" s="92"/>
      <c r="J25" s="92"/>
      <c r="K25" s="92"/>
      <c r="L25" s="92"/>
      <c r="M25" s="92"/>
      <c r="N25" s="92"/>
      <c r="O25" s="92"/>
      <c r="P25" s="92"/>
      <c r="Q25" s="92"/>
      <c r="R25" s="92"/>
      <c r="S25" s="92"/>
      <c r="T25" s="92"/>
      <c r="U25" s="8"/>
      <c r="V25" s="3"/>
    </row>
    <row r="26" spans="1:23" ht="15" customHeight="1" x14ac:dyDescent="0.25">
      <c r="A26" s="3"/>
      <c r="B26" s="8"/>
      <c r="C26" s="76" t="s">
        <v>284</v>
      </c>
      <c r="D26" s="76"/>
      <c r="E26" s="76"/>
      <c r="F26" s="76"/>
      <c r="G26" s="76"/>
      <c r="H26" s="76"/>
      <c r="I26" s="76"/>
      <c r="J26" s="76"/>
      <c r="K26" s="76"/>
      <c r="L26" s="76"/>
      <c r="M26" s="76"/>
      <c r="N26" s="76"/>
      <c r="O26" s="76"/>
      <c r="P26" s="76"/>
      <c r="Q26" s="76"/>
      <c r="R26" s="76"/>
      <c r="S26" s="76"/>
      <c r="T26" s="76"/>
      <c r="U26" s="8"/>
      <c r="V26" s="3"/>
    </row>
    <row r="27" spans="1:23" ht="15" customHeight="1" x14ac:dyDescent="0.25">
      <c r="A27" s="3"/>
      <c r="B27" s="8"/>
      <c r="C27" s="76"/>
      <c r="D27" s="76"/>
      <c r="E27" s="76"/>
      <c r="F27" s="76"/>
      <c r="G27" s="76"/>
      <c r="H27" s="76"/>
      <c r="I27" s="76"/>
      <c r="J27" s="76"/>
      <c r="K27" s="76"/>
      <c r="L27" s="76"/>
      <c r="M27" s="76"/>
      <c r="N27" s="76"/>
      <c r="O27" s="76"/>
      <c r="P27" s="76"/>
      <c r="Q27" s="76"/>
      <c r="R27" s="76"/>
      <c r="S27" s="76"/>
      <c r="T27" s="76"/>
      <c r="U27" s="8"/>
      <c r="V27" s="3"/>
    </row>
    <row r="28" spans="1:23" ht="15" customHeight="1" x14ac:dyDescent="0.25">
      <c r="A28" s="3"/>
      <c r="B28" s="8"/>
      <c r="C28" s="76"/>
      <c r="D28" s="76"/>
      <c r="E28" s="76"/>
      <c r="F28" s="76"/>
      <c r="G28" s="76"/>
      <c r="H28" s="76"/>
      <c r="I28" s="76"/>
      <c r="J28" s="76"/>
      <c r="K28" s="76"/>
      <c r="L28" s="76"/>
      <c r="M28" s="76"/>
      <c r="N28" s="76"/>
      <c r="O28" s="76"/>
      <c r="P28" s="76"/>
      <c r="Q28" s="76"/>
      <c r="R28" s="76"/>
      <c r="S28" s="76"/>
      <c r="T28" s="76"/>
      <c r="U28" s="8"/>
      <c r="V28" s="3"/>
    </row>
    <row r="29" spans="1:23" ht="15" customHeight="1" x14ac:dyDescent="0.25">
      <c r="A29" s="3"/>
      <c r="B29" s="8"/>
      <c r="C29" s="76"/>
      <c r="D29" s="76"/>
      <c r="E29" s="76"/>
      <c r="F29" s="76"/>
      <c r="G29" s="76"/>
      <c r="H29" s="76"/>
      <c r="I29" s="76"/>
      <c r="J29" s="76"/>
      <c r="K29" s="76"/>
      <c r="L29" s="76"/>
      <c r="M29" s="76"/>
      <c r="N29" s="76"/>
      <c r="O29" s="76"/>
      <c r="P29" s="76"/>
      <c r="Q29" s="76"/>
      <c r="R29" s="76"/>
      <c r="S29" s="76"/>
      <c r="T29" s="76"/>
      <c r="U29" s="8"/>
      <c r="V29" s="3"/>
    </row>
    <row r="30" spans="1:23" ht="15" customHeight="1" x14ac:dyDescent="0.25">
      <c r="A30" s="3"/>
      <c r="B30" s="8"/>
      <c r="C30" s="60"/>
      <c r="D30" s="60"/>
      <c r="E30" s="60"/>
      <c r="F30" s="60"/>
      <c r="G30" s="60"/>
      <c r="H30" s="60"/>
      <c r="I30" s="60"/>
      <c r="J30" s="60"/>
      <c r="K30" s="60"/>
      <c r="L30" s="60"/>
      <c r="M30" s="60"/>
      <c r="N30" s="60"/>
      <c r="O30" s="60"/>
      <c r="P30" s="60"/>
      <c r="Q30" s="60"/>
      <c r="R30" s="60"/>
      <c r="S30" s="60"/>
      <c r="T30" s="60"/>
      <c r="U30" s="8"/>
      <c r="V30" s="3"/>
    </row>
    <row r="31" spans="1:23" ht="15" customHeight="1" x14ac:dyDescent="0.25">
      <c r="A31" s="3"/>
      <c r="B31" s="8"/>
      <c r="C31" s="79" t="s">
        <v>341</v>
      </c>
      <c r="D31" s="79"/>
      <c r="E31" s="79"/>
      <c r="F31" s="79"/>
      <c r="G31" s="79"/>
      <c r="H31" s="79"/>
      <c r="I31" s="79"/>
      <c r="J31" s="79"/>
      <c r="K31" s="79"/>
      <c r="L31" s="79"/>
      <c r="M31" s="79"/>
      <c r="N31" s="79"/>
      <c r="O31" s="79"/>
      <c r="P31" s="79"/>
      <c r="Q31" s="79"/>
      <c r="R31" s="79"/>
      <c r="S31" s="79"/>
      <c r="T31" s="79"/>
      <c r="U31" s="8"/>
      <c r="V31" s="3"/>
    </row>
    <row r="32" spans="1:23" ht="15" customHeight="1" x14ac:dyDescent="0.25">
      <c r="A32" s="3"/>
      <c r="B32" s="8"/>
      <c r="C32" s="40"/>
      <c r="D32" s="40"/>
      <c r="E32" s="40"/>
      <c r="F32" s="40"/>
      <c r="G32" s="40"/>
      <c r="H32" s="40"/>
      <c r="I32" s="40"/>
      <c r="J32" s="40"/>
      <c r="K32" s="40"/>
      <c r="L32" s="40"/>
      <c r="M32" s="40"/>
      <c r="N32" s="40"/>
      <c r="O32" s="40"/>
      <c r="P32" s="40"/>
      <c r="Q32" s="40"/>
      <c r="R32" s="40"/>
      <c r="S32" s="40"/>
      <c r="T32" s="40"/>
      <c r="U32" s="8"/>
      <c r="V32" s="3"/>
    </row>
    <row r="33" spans="1:22" ht="15" customHeight="1" x14ac:dyDescent="0.25">
      <c r="A33" s="3"/>
      <c r="B33" s="8"/>
      <c r="C33" s="76" t="s">
        <v>343</v>
      </c>
      <c r="D33" s="76"/>
      <c r="E33" s="76"/>
      <c r="F33" s="76"/>
      <c r="G33" s="76"/>
      <c r="H33" s="76"/>
      <c r="I33" s="76"/>
      <c r="J33" s="76"/>
      <c r="K33" s="76"/>
      <c r="L33" s="76"/>
      <c r="M33" s="76"/>
      <c r="N33" s="76"/>
      <c r="O33" s="76"/>
      <c r="P33" s="76"/>
      <c r="Q33" s="76"/>
      <c r="R33" s="76"/>
      <c r="S33" s="76"/>
      <c r="T33" s="76"/>
      <c r="U33" s="8"/>
      <c r="V33" s="3"/>
    </row>
    <row r="34" spans="1:22" ht="15" customHeight="1" x14ac:dyDescent="0.25">
      <c r="A34" s="3"/>
      <c r="B34" s="8"/>
      <c r="C34" s="76"/>
      <c r="D34" s="76"/>
      <c r="E34" s="76"/>
      <c r="F34" s="76"/>
      <c r="G34" s="76"/>
      <c r="H34" s="76"/>
      <c r="I34" s="76"/>
      <c r="J34" s="76"/>
      <c r="K34" s="76"/>
      <c r="L34" s="76"/>
      <c r="M34" s="76"/>
      <c r="N34" s="76"/>
      <c r="O34" s="76"/>
      <c r="P34" s="76"/>
      <c r="Q34" s="76"/>
      <c r="R34" s="76"/>
      <c r="S34" s="76"/>
      <c r="T34" s="76"/>
      <c r="U34" s="8"/>
      <c r="V34" s="3"/>
    </row>
    <row r="35" spans="1:22" ht="15" customHeight="1" x14ac:dyDescent="0.25">
      <c r="A35" s="3"/>
      <c r="B35" s="8"/>
      <c r="C35" s="76"/>
      <c r="D35" s="76"/>
      <c r="E35" s="76"/>
      <c r="F35" s="76"/>
      <c r="G35" s="76"/>
      <c r="H35" s="76"/>
      <c r="I35" s="76"/>
      <c r="J35" s="76"/>
      <c r="K35" s="76"/>
      <c r="L35" s="76"/>
      <c r="M35" s="76"/>
      <c r="N35" s="76"/>
      <c r="O35" s="76"/>
      <c r="P35" s="76"/>
      <c r="Q35" s="76"/>
      <c r="R35" s="76"/>
      <c r="S35" s="76"/>
      <c r="T35" s="76"/>
      <c r="U35" s="8"/>
      <c r="V35" s="3"/>
    </row>
    <row r="36" spans="1:22" ht="15" customHeight="1" x14ac:dyDescent="0.25">
      <c r="A36" s="3"/>
      <c r="B36" s="8"/>
      <c r="C36" s="34"/>
      <c r="D36" s="34"/>
      <c r="E36" s="34"/>
      <c r="F36" s="34"/>
      <c r="G36" s="34"/>
      <c r="H36" s="34"/>
      <c r="I36" s="34"/>
      <c r="J36" s="34"/>
      <c r="K36" s="34"/>
      <c r="L36" s="34"/>
      <c r="M36" s="34"/>
      <c r="N36" s="34"/>
      <c r="O36" s="34"/>
      <c r="P36" s="34"/>
      <c r="Q36" s="34"/>
      <c r="R36" s="34"/>
      <c r="S36" s="34"/>
      <c r="T36" s="34"/>
      <c r="U36" s="8"/>
      <c r="V36" s="3"/>
    </row>
    <row r="37" spans="1:22" ht="15" customHeight="1" x14ac:dyDescent="0.25">
      <c r="A37" s="3"/>
      <c r="B37" s="8"/>
      <c r="C37" s="77" t="s">
        <v>285</v>
      </c>
      <c r="D37" s="77"/>
      <c r="E37" s="77"/>
      <c r="F37" s="77"/>
      <c r="G37" s="77"/>
      <c r="H37" s="77"/>
      <c r="I37" s="77"/>
      <c r="J37" s="77"/>
      <c r="K37" s="77"/>
      <c r="L37" s="77"/>
      <c r="M37" s="77"/>
      <c r="N37" s="77"/>
      <c r="O37" s="77"/>
      <c r="P37" s="77"/>
      <c r="Q37" s="77"/>
      <c r="R37" s="77"/>
      <c r="S37" s="77"/>
      <c r="T37" s="77"/>
      <c r="U37" s="8"/>
      <c r="V37" s="3"/>
    </row>
    <row r="38" spans="1:22" ht="15" customHeight="1" x14ac:dyDescent="0.25">
      <c r="A38" s="3"/>
      <c r="B38" s="8"/>
      <c r="C38" s="77" t="s">
        <v>283</v>
      </c>
      <c r="D38" s="77"/>
      <c r="E38" s="77"/>
      <c r="F38" s="77"/>
      <c r="G38" s="77"/>
      <c r="H38" s="77"/>
      <c r="I38" s="77"/>
      <c r="J38" s="77"/>
      <c r="K38" s="77"/>
      <c r="L38" s="77"/>
      <c r="M38" s="77"/>
      <c r="N38" s="77"/>
      <c r="O38" s="77"/>
      <c r="P38" s="77"/>
      <c r="Q38" s="77"/>
      <c r="R38" s="77"/>
      <c r="S38" s="77"/>
      <c r="T38" s="77"/>
      <c r="U38" s="8"/>
      <c r="V38" s="3"/>
    </row>
    <row r="39" spans="1:22" ht="15" customHeight="1" x14ac:dyDescent="0.25">
      <c r="A39" s="3"/>
      <c r="B39" s="8"/>
      <c r="C39" s="77"/>
      <c r="D39" s="77"/>
      <c r="E39" s="77"/>
      <c r="F39" s="77"/>
      <c r="G39" s="77"/>
      <c r="H39" s="77"/>
      <c r="I39" s="77"/>
      <c r="J39" s="77"/>
      <c r="K39" s="77"/>
      <c r="L39" s="77"/>
      <c r="M39" s="77"/>
      <c r="N39" s="77"/>
      <c r="O39" s="77"/>
      <c r="P39" s="77"/>
      <c r="Q39" s="77"/>
      <c r="R39" s="77"/>
      <c r="S39" s="77"/>
      <c r="T39" s="77"/>
      <c r="U39" s="8"/>
      <c r="V39" s="3"/>
    </row>
    <row r="40" spans="1:22" ht="15" customHeight="1" x14ac:dyDescent="0.25">
      <c r="A40" s="3"/>
      <c r="B40" s="8"/>
      <c r="C40" s="77"/>
      <c r="D40" s="77"/>
      <c r="E40" s="77"/>
      <c r="F40" s="77"/>
      <c r="G40" s="77"/>
      <c r="H40" s="77"/>
      <c r="I40" s="77"/>
      <c r="J40" s="77"/>
      <c r="K40" s="77"/>
      <c r="L40" s="77"/>
      <c r="M40" s="77"/>
      <c r="N40" s="77"/>
      <c r="O40" s="77"/>
      <c r="P40" s="77"/>
      <c r="Q40" s="77"/>
      <c r="R40" s="77"/>
      <c r="S40" s="77"/>
      <c r="T40" s="77"/>
      <c r="U40" s="8"/>
      <c r="V40" s="3"/>
    </row>
    <row r="41" spans="1:22" ht="15" customHeight="1" x14ac:dyDescent="0.25">
      <c r="A41" s="3"/>
      <c r="B41" s="8"/>
      <c r="C41" s="8"/>
      <c r="D41" s="8"/>
      <c r="E41" s="8"/>
      <c r="F41" s="8"/>
      <c r="G41" s="8"/>
      <c r="H41" s="8"/>
      <c r="I41" s="8"/>
      <c r="J41" s="8"/>
      <c r="K41" s="8"/>
      <c r="L41" s="8"/>
      <c r="M41" s="8"/>
      <c r="N41" s="8"/>
      <c r="O41" s="8"/>
      <c r="P41" s="8"/>
      <c r="Q41" s="8"/>
      <c r="R41" s="8"/>
      <c r="S41" s="8"/>
      <c r="T41" s="8"/>
      <c r="U41" s="8"/>
      <c r="V41" s="3"/>
    </row>
    <row r="42" spans="1:22" ht="15" customHeight="1" x14ac:dyDescent="0.3">
      <c r="A42" s="3"/>
      <c r="B42" s="8"/>
      <c r="C42" s="56" t="s">
        <v>127</v>
      </c>
      <c r="D42" s="8"/>
      <c r="E42" s="8"/>
      <c r="F42" s="8"/>
      <c r="G42" s="8"/>
      <c r="H42" s="8"/>
      <c r="I42" s="8"/>
      <c r="J42" s="8"/>
      <c r="K42" s="8"/>
      <c r="L42" s="8"/>
      <c r="M42" s="8"/>
      <c r="N42" s="8"/>
      <c r="O42" s="8"/>
      <c r="P42" s="8"/>
      <c r="Q42" s="8"/>
      <c r="R42" s="8"/>
      <c r="S42" s="8"/>
      <c r="T42" s="8"/>
      <c r="U42" s="8"/>
      <c r="V42" s="3"/>
    </row>
    <row r="43" spans="1:22" ht="15" customHeight="1" x14ac:dyDescent="0.25">
      <c r="A43" s="3"/>
      <c r="B43" s="8"/>
      <c r="C43" s="8"/>
      <c r="D43" s="8"/>
      <c r="E43" s="8"/>
      <c r="F43" s="8"/>
      <c r="G43" s="8"/>
      <c r="H43" s="8"/>
      <c r="I43" s="8"/>
      <c r="J43" s="8"/>
      <c r="K43" s="8"/>
      <c r="L43" s="8"/>
      <c r="M43" s="8"/>
      <c r="N43" s="8"/>
      <c r="O43" s="8"/>
      <c r="P43" s="8"/>
      <c r="Q43" s="8"/>
      <c r="R43" s="8"/>
      <c r="S43" s="8"/>
      <c r="T43" s="8"/>
      <c r="U43" s="8"/>
      <c r="V43" s="3"/>
    </row>
    <row r="44" spans="1:22" ht="15" customHeight="1" x14ac:dyDescent="0.25">
      <c r="A44" s="3"/>
      <c r="B44" s="8"/>
      <c r="C44" s="78" t="s">
        <v>344</v>
      </c>
      <c r="D44" s="78"/>
      <c r="E44" s="78"/>
      <c r="F44" s="78"/>
      <c r="G44" s="78"/>
      <c r="H44" s="78"/>
      <c r="I44" s="78"/>
      <c r="J44" s="78"/>
      <c r="K44" s="78"/>
      <c r="L44" s="78"/>
      <c r="M44" s="78"/>
      <c r="N44" s="78"/>
      <c r="O44" s="78"/>
      <c r="P44" s="78"/>
      <c r="Q44" s="78"/>
      <c r="R44" s="78"/>
      <c r="S44" s="78"/>
      <c r="T44" s="78"/>
      <c r="U44" s="8"/>
      <c r="V44" s="3"/>
    </row>
    <row r="45" spans="1:22" ht="15" customHeight="1" x14ac:dyDescent="0.25">
      <c r="A45" s="3"/>
      <c r="B45" s="8"/>
      <c r="C45" s="78"/>
      <c r="D45" s="78"/>
      <c r="E45" s="78"/>
      <c r="F45" s="78"/>
      <c r="G45" s="78"/>
      <c r="H45" s="78"/>
      <c r="I45" s="78"/>
      <c r="J45" s="78"/>
      <c r="K45" s="78"/>
      <c r="L45" s="78"/>
      <c r="M45" s="78"/>
      <c r="N45" s="78"/>
      <c r="O45" s="78"/>
      <c r="P45" s="78"/>
      <c r="Q45" s="78"/>
      <c r="R45" s="78"/>
      <c r="S45" s="78"/>
      <c r="T45" s="78"/>
      <c r="U45" s="8"/>
      <c r="V45" s="3"/>
    </row>
    <row r="46" spans="1:22" ht="15" customHeight="1" x14ac:dyDescent="0.25">
      <c r="A46" s="3"/>
      <c r="B46" s="8"/>
      <c r="C46" s="79"/>
      <c r="D46" s="79"/>
      <c r="E46" s="79"/>
      <c r="F46" s="79"/>
      <c r="G46" s="79"/>
      <c r="H46" s="79"/>
      <c r="I46" s="79"/>
      <c r="J46" s="79"/>
      <c r="K46" s="79"/>
      <c r="L46" s="79"/>
      <c r="M46" s="79"/>
      <c r="N46" s="79"/>
      <c r="O46" s="79"/>
      <c r="P46" s="79"/>
      <c r="Q46" s="79"/>
      <c r="R46" s="79"/>
      <c r="S46" s="79"/>
      <c r="T46" s="79"/>
      <c r="U46" s="8"/>
      <c r="V46" s="3"/>
    </row>
    <row r="47" spans="1:22" ht="15" customHeight="1" x14ac:dyDescent="0.25">
      <c r="A47" s="3"/>
      <c r="B47" s="8"/>
      <c r="C47" s="78" t="s">
        <v>286</v>
      </c>
      <c r="D47" s="78"/>
      <c r="E47" s="78"/>
      <c r="F47" s="78"/>
      <c r="G47" s="78"/>
      <c r="H47" s="78"/>
      <c r="I47" s="78"/>
      <c r="J47" s="78"/>
      <c r="K47" s="78"/>
      <c r="L47" s="78"/>
      <c r="M47" s="78"/>
      <c r="N47" s="78"/>
      <c r="O47" s="78"/>
      <c r="P47" s="78"/>
      <c r="Q47" s="78"/>
      <c r="R47" s="78"/>
      <c r="S47" s="78"/>
      <c r="T47" s="78"/>
      <c r="U47" s="8"/>
      <c r="V47" s="3"/>
    </row>
    <row r="48" spans="1:22" ht="15" customHeight="1" x14ac:dyDescent="0.25">
      <c r="A48" s="3"/>
      <c r="B48" s="8"/>
      <c r="C48" s="78"/>
      <c r="D48" s="78"/>
      <c r="E48" s="78"/>
      <c r="F48" s="78"/>
      <c r="G48" s="78"/>
      <c r="H48" s="78"/>
      <c r="I48" s="78"/>
      <c r="J48" s="78"/>
      <c r="K48" s="78"/>
      <c r="L48" s="78"/>
      <c r="M48" s="78"/>
      <c r="N48" s="78"/>
      <c r="O48" s="78"/>
      <c r="P48" s="78"/>
      <c r="Q48" s="78"/>
      <c r="R48" s="78"/>
      <c r="S48" s="78"/>
      <c r="T48" s="78"/>
      <c r="U48" s="8"/>
      <c r="V48" s="3"/>
    </row>
    <row r="49" spans="1:23" ht="15" customHeight="1" x14ac:dyDescent="0.25">
      <c r="A49" s="3"/>
      <c r="B49" s="8"/>
      <c r="C49" s="41"/>
      <c r="D49" s="41"/>
      <c r="E49" s="41"/>
      <c r="F49" s="41"/>
      <c r="G49" s="41"/>
      <c r="H49" s="41"/>
      <c r="I49" s="41"/>
      <c r="J49" s="41"/>
      <c r="K49" s="41"/>
      <c r="L49" s="41"/>
      <c r="M49" s="41"/>
      <c r="N49" s="41"/>
      <c r="O49" s="41"/>
      <c r="P49" s="41"/>
      <c r="Q49" s="41"/>
      <c r="R49" s="41"/>
      <c r="S49" s="41"/>
      <c r="T49" s="41"/>
      <c r="U49" s="8"/>
      <c r="V49" s="3"/>
    </row>
    <row r="50" spans="1:23" ht="15" customHeight="1" x14ac:dyDescent="0.25">
      <c r="A50" s="3"/>
      <c r="B50" s="8"/>
      <c r="C50" s="76" t="s">
        <v>287</v>
      </c>
      <c r="D50" s="76"/>
      <c r="E50" s="76"/>
      <c r="F50" s="76"/>
      <c r="G50" s="76"/>
      <c r="H50" s="76"/>
      <c r="I50" s="76"/>
      <c r="J50" s="76"/>
      <c r="K50" s="76"/>
      <c r="L50" s="76"/>
      <c r="M50" s="76"/>
      <c r="N50" s="76"/>
      <c r="O50" s="76"/>
      <c r="P50" s="76"/>
      <c r="Q50" s="76"/>
      <c r="R50" s="76"/>
      <c r="S50" s="76"/>
      <c r="T50" s="76"/>
      <c r="U50" s="8"/>
      <c r="V50" s="3"/>
    </row>
    <row r="51" spans="1:23" ht="15" customHeight="1" x14ac:dyDescent="0.25">
      <c r="A51" s="3"/>
      <c r="B51" s="8"/>
      <c r="C51" s="76"/>
      <c r="D51" s="76"/>
      <c r="E51" s="76"/>
      <c r="F51" s="76"/>
      <c r="G51" s="76"/>
      <c r="H51" s="76"/>
      <c r="I51" s="76"/>
      <c r="J51" s="76"/>
      <c r="K51" s="76"/>
      <c r="L51" s="76"/>
      <c r="M51" s="76"/>
      <c r="N51" s="76"/>
      <c r="O51" s="76"/>
      <c r="P51" s="76"/>
      <c r="Q51" s="76"/>
      <c r="R51" s="76"/>
      <c r="S51" s="76"/>
      <c r="T51" s="76"/>
      <c r="U51" s="8"/>
      <c r="V51" s="3"/>
    </row>
    <row r="52" spans="1:23" ht="15" customHeight="1" x14ac:dyDescent="0.25">
      <c r="A52" s="3"/>
      <c r="B52" s="8"/>
      <c r="C52" s="76"/>
      <c r="D52" s="76"/>
      <c r="E52" s="76"/>
      <c r="F52" s="76"/>
      <c r="G52" s="76"/>
      <c r="H52" s="76"/>
      <c r="I52" s="76"/>
      <c r="J52" s="76"/>
      <c r="K52" s="76"/>
      <c r="L52" s="76"/>
      <c r="M52" s="76"/>
      <c r="N52" s="76"/>
      <c r="O52" s="76"/>
      <c r="P52" s="76"/>
      <c r="Q52" s="76"/>
      <c r="R52" s="76"/>
      <c r="S52" s="76"/>
      <c r="T52" s="76"/>
      <c r="U52" s="8"/>
      <c r="V52" s="3"/>
    </row>
    <row r="53" spans="1:23" ht="15" customHeight="1" x14ac:dyDescent="0.25">
      <c r="A53" s="3"/>
      <c r="B53" s="48"/>
      <c r="C53" s="76"/>
      <c r="D53" s="76"/>
      <c r="E53" s="76"/>
      <c r="F53" s="76"/>
      <c r="G53" s="76"/>
      <c r="H53" s="76"/>
      <c r="I53" s="76"/>
      <c r="J53" s="76"/>
      <c r="K53" s="76"/>
      <c r="L53" s="76"/>
      <c r="M53" s="76"/>
      <c r="N53" s="76"/>
      <c r="O53" s="76"/>
      <c r="P53" s="76"/>
      <c r="Q53" s="76"/>
      <c r="R53" s="76"/>
      <c r="S53" s="76"/>
      <c r="T53" s="76"/>
      <c r="U53" s="48"/>
      <c r="V53" s="3"/>
      <c r="W53" s="1"/>
    </row>
    <row r="54" spans="1:23" ht="15" customHeight="1" x14ac:dyDescent="0.25">
      <c r="A54" s="3"/>
      <c r="B54" s="48"/>
      <c r="C54" s="60"/>
      <c r="D54" s="60"/>
      <c r="E54" s="60"/>
      <c r="F54" s="60"/>
      <c r="G54" s="60"/>
      <c r="H54" s="60"/>
      <c r="I54" s="60"/>
      <c r="J54" s="60"/>
      <c r="K54" s="60"/>
      <c r="L54" s="60"/>
      <c r="M54" s="60"/>
      <c r="N54" s="60"/>
      <c r="O54" s="60"/>
      <c r="P54" s="60"/>
      <c r="Q54" s="60"/>
      <c r="R54" s="60"/>
      <c r="S54" s="60"/>
      <c r="T54" s="60"/>
      <c r="U54" s="48"/>
      <c r="V54" s="3"/>
      <c r="W54" s="1"/>
    </row>
    <row r="55" spans="1:23" ht="15" customHeight="1" x14ac:dyDescent="0.25">
      <c r="A55" s="3"/>
      <c r="B55" s="48"/>
      <c r="C55" s="41" t="s">
        <v>342</v>
      </c>
      <c r="D55" s="41"/>
      <c r="E55" s="41"/>
      <c r="F55" s="41"/>
      <c r="G55" s="41"/>
      <c r="H55" s="41"/>
      <c r="I55" s="41"/>
      <c r="J55" s="41"/>
      <c r="K55" s="41"/>
      <c r="L55" s="41"/>
      <c r="M55" s="41"/>
      <c r="N55" s="41"/>
      <c r="O55" s="41"/>
      <c r="P55" s="41"/>
      <c r="Q55" s="41"/>
      <c r="R55" s="41"/>
      <c r="S55" s="41"/>
      <c r="T55" s="41"/>
      <c r="U55" s="48"/>
      <c r="V55" s="3"/>
      <c r="W55" s="1"/>
    </row>
    <row r="56" spans="1:23" ht="15" customHeight="1" x14ac:dyDescent="0.25">
      <c r="A56" s="3"/>
      <c r="B56" s="48"/>
      <c r="C56" s="8"/>
      <c r="D56" s="8"/>
      <c r="E56" s="8"/>
      <c r="F56" s="8"/>
      <c r="G56" s="8"/>
      <c r="H56" s="8"/>
      <c r="I56" s="8"/>
      <c r="J56" s="8"/>
      <c r="K56" s="8"/>
      <c r="L56" s="8"/>
      <c r="M56" s="8"/>
      <c r="N56" s="8"/>
      <c r="O56" s="8"/>
      <c r="P56" s="8"/>
      <c r="Q56" s="8"/>
      <c r="R56" s="8"/>
      <c r="S56" s="8"/>
      <c r="T56" s="8"/>
      <c r="U56" s="48"/>
      <c r="V56" s="3"/>
      <c r="W56" s="1"/>
    </row>
    <row r="57" spans="1:23" ht="15" customHeight="1" x14ac:dyDescent="0.25">
      <c r="A57" s="3"/>
      <c r="B57" s="48"/>
      <c r="C57" s="41"/>
      <c r="D57" s="57"/>
      <c r="E57" s="57"/>
      <c r="F57" s="57"/>
      <c r="G57" s="57"/>
      <c r="H57" s="57"/>
      <c r="I57" s="57"/>
      <c r="J57" s="57"/>
      <c r="K57" s="57"/>
      <c r="L57" s="57"/>
      <c r="M57" s="57"/>
      <c r="N57" s="57"/>
      <c r="O57" s="57"/>
      <c r="P57" s="57"/>
      <c r="Q57" s="57"/>
      <c r="R57" s="57"/>
      <c r="S57" s="57"/>
      <c r="T57" s="57"/>
      <c r="U57" s="48"/>
      <c r="V57" s="3"/>
      <c r="W57" s="1"/>
    </row>
    <row r="58" spans="1:23" ht="15" customHeight="1" x14ac:dyDescent="0.25">
      <c r="A58" s="3"/>
      <c r="B58" s="48"/>
      <c r="C58" s="48"/>
      <c r="D58" s="48"/>
      <c r="E58" s="48"/>
      <c r="F58" s="48"/>
      <c r="G58" s="48"/>
      <c r="H58" s="48"/>
      <c r="I58" s="48"/>
      <c r="J58" s="48"/>
      <c r="K58" s="48"/>
      <c r="L58" s="48"/>
      <c r="M58" s="48"/>
      <c r="N58" s="48"/>
      <c r="O58" s="48"/>
      <c r="P58" s="48"/>
      <c r="Q58" s="48"/>
      <c r="R58" s="48"/>
      <c r="S58" s="48"/>
      <c r="T58" s="48"/>
      <c r="U58" s="48"/>
      <c r="V58" s="3"/>
      <c r="W58" s="1"/>
    </row>
    <row r="59" spans="1:23" x14ac:dyDescent="0.25">
      <c r="A59" s="47" t="s">
        <v>345</v>
      </c>
      <c r="B59" s="1"/>
      <c r="C59" s="1"/>
      <c r="D59" s="1"/>
      <c r="E59" s="1"/>
      <c r="F59" s="1"/>
      <c r="G59" s="1"/>
      <c r="H59" s="1"/>
      <c r="I59" s="1"/>
      <c r="J59" s="1"/>
      <c r="K59" s="1"/>
      <c r="L59" s="1"/>
      <c r="M59" s="1"/>
      <c r="N59" s="1"/>
      <c r="O59" s="1"/>
      <c r="P59" s="1"/>
      <c r="Q59" s="1"/>
      <c r="R59" s="1"/>
      <c r="S59" s="1"/>
      <c r="T59" s="1"/>
      <c r="U59" s="1"/>
      <c r="V59" s="1"/>
    </row>
  </sheetData>
  <sheetProtection algorithmName="SHA-512" hashValue="IyupIuh9D0zYZvWRZF2w9iIn3zSShctcLOKlr7OoGzrv4enMA6fAFZl1FqPhddxAwm+UtqmLOfAdIsjE/g3sWQ==" saltValue="ZqxFlXAUKddDPtir7My2Mg==" spinCount="100000" sheet="1" objects="1" scenarios="1"/>
  <mergeCells count="27">
    <mergeCell ref="Q1:T1"/>
    <mergeCell ref="E2:R3"/>
    <mergeCell ref="Q8:T8"/>
    <mergeCell ref="E4:R5"/>
    <mergeCell ref="D11:F11"/>
    <mergeCell ref="E6:R7"/>
    <mergeCell ref="G11:R11"/>
    <mergeCell ref="D13:F13"/>
    <mergeCell ref="D15:F15"/>
    <mergeCell ref="D17:F17"/>
    <mergeCell ref="D19:F19"/>
    <mergeCell ref="C31:T31"/>
    <mergeCell ref="C26:T29"/>
    <mergeCell ref="Q19:R19"/>
    <mergeCell ref="G19:M19"/>
    <mergeCell ref="G15:R15"/>
    <mergeCell ref="G13:R13"/>
    <mergeCell ref="G17:R17"/>
    <mergeCell ref="C25:T25"/>
    <mergeCell ref="D21:F21"/>
    <mergeCell ref="C33:T35"/>
    <mergeCell ref="C50:T53"/>
    <mergeCell ref="C38:T40"/>
    <mergeCell ref="C44:T45"/>
    <mergeCell ref="C46:T46"/>
    <mergeCell ref="C47:T48"/>
    <mergeCell ref="C37:T37"/>
  </mergeCells>
  <phoneticPr fontId="15" type="noConversion"/>
  <conditionalFormatting sqref="G11:R11">
    <cfRule type="expression" dxfId="16" priority="8">
      <formula>$G$11=""</formula>
    </cfRule>
  </conditionalFormatting>
  <conditionalFormatting sqref="G13:R13">
    <cfRule type="expression" dxfId="15" priority="7">
      <formula>$G$13=""</formula>
    </cfRule>
  </conditionalFormatting>
  <conditionalFormatting sqref="G15:R15">
    <cfRule type="expression" dxfId="14" priority="6">
      <formula>$G$15=""</formula>
    </cfRule>
  </conditionalFormatting>
  <conditionalFormatting sqref="G17:R17">
    <cfRule type="expression" dxfId="13" priority="5">
      <formula>$G$17=""</formula>
    </cfRule>
  </conditionalFormatting>
  <conditionalFormatting sqref="G19:M19">
    <cfRule type="expression" dxfId="12" priority="4">
      <formula>$G$19=""</formula>
    </cfRule>
  </conditionalFormatting>
  <conditionalFormatting sqref="O19">
    <cfRule type="expression" dxfId="11" priority="3">
      <formula>$O$19=""</formula>
    </cfRule>
  </conditionalFormatting>
  <conditionalFormatting sqref="Q19:R19">
    <cfRule type="expression" dxfId="10" priority="2">
      <formula>$Q$19=""</formula>
    </cfRule>
  </conditionalFormatting>
  <conditionalFormatting sqref="G21">
    <cfRule type="expression" dxfId="9" priority="1">
      <formula>$O$19=""</formula>
    </cfRule>
  </conditionalFormatting>
  <dataValidations count="2">
    <dataValidation type="list" allowBlank="1" showInputMessage="1" showErrorMessage="1" sqref="U8 O19">
      <formula1>"AC,AL,AM,AP,BA,CE,DF,ES,GO,MA,MG,MS,MT,PA,PB,PE,PI,PR,RJ,RN,RO,RR,RS,SC,SE,SP,TO"</formula1>
    </dataValidation>
    <dataValidation type="list" allowBlank="1" showInputMessage="1" showErrorMessage="1" sqref="G21">
      <formula1>"2014,2015,2016,2017,2018,2019"</formula1>
    </dataValidation>
  </dataValidations>
  <printOptions horizontalCentered="1"/>
  <pageMargins left="0.19685039370078741" right="0.19685039370078741" top="0.39370078740157483" bottom="0.19685039370078741" header="0" footer="0"/>
  <pageSetup paperSize="9" scale="65"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6"/>
  <sheetViews>
    <sheetView showGridLines="0" view="pageBreakPreview" zoomScaleNormal="100" zoomScaleSheetLayoutView="100" workbookViewId="0">
      <selection activeCell="AA21" sqref="AA21"/>
    </sheetView>
  </sheetViews>
  <sheetFormatPr defaultRowHeight="15" x14ac:dyDescent="0.25"/>
  <cols>
    <col min="1" max="1" width="1.7109375" style="2" customWidth="1" collapsed="1"/>
    <col min="2" max="4" width="6.140625" style="2" customWidth="1" collapsed="1"/>
    <col min="5" max="6" width="7.7109375" style="2" customWidth="1" collapsed="1"/>
    <col min="7" max="8" width="7.42578125" style="2" customWidth="1" collapsed="1"/>
    <col min="9" max="9" width="8.85546875" style="2" customWidth="1" collapsed="1"/>
    <col min="10" max="10" width="7.42578125" style="2" customWidth="1" collapsed="1"/>
    <col min="11" max="13" width="3.140625" style="2" customWidth="1" collapsed="1"/>
    <col min="14" max="14" width="9.7109375" style="2" customWidth="1" collapsed="1"/>
    <col min="15" max="16" width="8.140625" style="2" customWidth="1" collapsed="1"/>
    <col min="17" max="17" width="4" style="2" customWidth="1" collapsed="1"/>
    <col min="18" max="21" width="7.42578125" style="2" customWidth="1" collapsed="1"/>
    <col min="22" max="22" width="1.7109375" style="2" customWidth="1" collapsed="1"/>
    <col min="23" max="24" width="9.140625" style="2" hidden="1" customWidth="1" collapsed="1"/>
    <col min="25" max="16384" width="9.140625" style="73" collapsed="1"/>
  </cols>
  <sheetData>
    <row r="1" spans="1:36" ht="15" customHeight="1" x14ac:dyDescent="0.25">
      <c r="A1" s="3"/>
      <c r="B1" s="3"/>
      <c r="C1" s="3"/>
      <c r="D1" s="3"/>
      <c r="E1" s="72"/>
      <c r="F1" s="72"/>
      <c r="G1" s="72"/>
      <c r="H1" s="72"/>
      <c r="I1" s="72"/>
      <c r="J1" s="72"/>
      <c r="K1" s="72"/>
      <c r="L1" s="72"/>
      <c r="M1" s="72"/>
      <c r="N1" s="72"/>
      <c r="O1" s="72"/>
      <c r="P1" s="72"/>
      <c r="Q1" s="72"/>
      <c r="R1" s="72"/>
      <c r="S1" s="3"/>
      <c r="T1" s="3"/>
      <c r="U1" s="3"/>
      <c r="V1" s="3"/>
      <c r="W1" s="1"/>
    </row>
    <row r="2" spans="1:36" ht="15" customHeight="1" x14ac:dyDescent="0.25">
      <c r="A2" s="3"/>
      <c r="B2" s="3"/>
      <c r="C2" s="3"/>
      <c r="D2" s="3"/>
      <c r="E2" s="96" t="s">
        <v>346</v>
      </c>
      <c r="F2" s="96"/>
      <c r="G2" s="96"/>
      <c r="H2" s="96"/>
      <c r="I2" s="96"/>
      <c r="J2" s="96"/>
      <c r="K2" s="96"/>
      <c r="L2" s="96"/>
      <c r="M2" s="96"/>
      <c r="N2" s="96"/>
      <c r="O2" s="96"/>
      <c r="P2" s="96"/>
      <c r="Q2" s="96"/>
      <c r="R2" s="96"/>
      <c r="S2" s="3"/>
      <c r="T2" s="3"/>
      <c r="U2" s="3"/>
      <c r="V2" s="3"/>
      <c r="W2" s="1"/>
    </row>
    <row r="3" spans="1:36" ht="15" customHeight="1" x14ac:dyDescent="0.25">
      <c r="A3" s="3"/>
      <c r="B3" s="3"/>
      <c r="C3" s="3"/>
      <c r="D3" s="3"/>
      <c r="E3" s="96"/>
      <c r="F3" s="96"/>
      <c r="G3" s="96"/>
      <c r="H3" s="96"/>
      <c r="I3" s="96"/>
      <c r="J3" s="96"/>
      <c r="K3" s="96"/>
      <c r="L3" s="96"/>
      <c r="M3" s="96"/>
      <c r="N3" s="96"/>
      <c r="O3" s="96"/>
      <c r="P3" s="96"/>
      <c r="Q3" s="96"/>
      <c r="R3" s="96"/>
      <c r="S3" s="3"/>
      <c r="T3" s="3"/>
      <c r="U3" s="3"/>
      <c r="V3" s="3"/>
      <c r="W3" s="1"/>
    </row>
    <row r="4" spans="1:36" x14ac:dyDescent="0.25">
      <c r="A4" s="3"/>
      <c r="B4" s="4"/>
      <c r="C4" s="4"/>
      <c r="D4" s="4"/>
      <c r="E4" s="96" t="s">
        <v>347</v>
      </c>
      <c r="F4" s="96"/>
      <c r="G4" s="96"/>
      <c r="H4" s="96"/>
      <c r="I4" s="96"/>
      <c r="J4" s="96"/>
      <c r="K4" s="96"/>
      <c r="L4" s="96"/>
      <c r="M4" s="96"/>
      <c r="N4" s="96"/>
      <c r="O4" s="96"/>
      <c r="P4" s="96"/>
      <c r="Q4" s="96"/>
      <c r="R4" s="96"/>
      <c r="S4" s="4"/>
      <c r="T4" s="4"/>
      <c r="U4" s="4"/>
      <c r="V4" s="3"/>
      <c r="W4" s="1"/>
    </row>
    <row r="5" spans="1:36" ht="6" customHeight="1" x14ac:dyDescent="0.25">
      <c r="A5" s="3"/>
      <c r="B5" s="4"/>
      <c r="C5" s="4"/>
      <c r="D5" s="4"/>
      <c r="E5" s="96"/>
      <c r="F5" s="96"/>
      <c r="G5" s="96"/>
      <c r="H5" s="96"/>
      <c r="I5" s="96"/>
      <c r="J5" s="96"/>
      <c r="K5" s="96"/>
      <c r="L5" s="96"/>
      <c r="M5" s="96"/>
      <c r="N5" s="96"/>
      <c r="O5" s="96"/>
      <c r="P5" s="96"/>
      <c r="Q5" s="96"/>
      <c r="R5" s="96"/>
      <c r="S5" s="4"/>
      <c r="T5" s="4"/>
      <c r="U5" s="4"/>
      <c r="V5" s="3"/>
      <c r="W5" s="1"/>
    </row>
    <row r="6" spans="1:36" ht="6" customHeight="1" x14ac:dyDescent="0.25">
      <c r="A6" s="3"/>
      <c r="B6" s="4"/>
      <c r="C6" s="4"/>
      <c r="D6" s="4"/>
      <c r="E6" s="96" t="s">
        <v>7</v>
      </c>
      <c r="F6" s="96"/>
      <c r="G6" s="96"/>
      <c r="H6" s="96"/>
      <c r="I6" s="96"/>
      <c r="J6" s="96"/>
      <c r="K6" s="96"/>
      <c r="L6" s="96"/>
      <c r="M6" s="96"/>
      <c r="N6" s="96"/>
      <c r="O6" s="96"/>
      <c r="P6" s="96"/>
      <c r="Q6" s="96"/>
      <c r="R6" s="96"/>
      <c r="S6" s="116">
        <f>IF(Inicial!G21="","",Inicial!G21)</f>
        <v>2016</v>
      </c>
      <c r="T6" s="116"/>
      <c r="U6" s="116"/>
      <c r="V6" s="8"/>
      <c r="W6" s="1"/>
    </row>
    <row r="7" spans="1:36" x14ac:dyDescent="0.25">
      <c r="A7" s="3"/>
      <c r="B7" s="4"/>
      <c r="C7" s="4"/>
      <c r="D7" s="4"/>
      <c r="E7" s="96"/>
      <c r="F7" s="96"/>
      <c r="G7" s="96"/>
      <c r="H7" s="96"/>
      <c r="I7" s="96"/>
      <c r="J7" s="96"/>
      <c r="K7" s="96"/>
      <c r="L7" s="96"/>
      <c r="M7" s="96"/>
      <c r="N7" s="96"/>
      <c r="O7" s="96"/>
      <c r="P7" s="96"/>
      <c r="Q7" s="96"/>
      <c r="R7" s="96"/>
      <c r="S7" s="116"/>
      <c r="T7" s="116"/>
      <c r="U7" s="116"/>
      <c r="V7" s="3"/>
      <c r="W7" s="1"/>
    </row>
    <row r="8" spans="1:36" ht="15" customHeight="1" x14ac:dyDescent="0.25">
      <c r="A8" s="3"/>
      <c r="B8" s="4"/>
      <c r="C8" s="4"/>
      <c r="D8" s="4"/>
      <c r="E8" s="4"/>
      <c r="F8" s="4"/>
      <c r="G8" s="4"/>
      <c r="H8" s="4"/>
      <c r="I8" s="4"/>
      <c r="J8" s="4"/>
      <c r="K8" s="4"/>
      <c r="L8" s="4"/>
      <c r="M8" s="4"/>
      <c r="N8" s="4"/>
      <c r="O8" s="9"/>
      <c r="P8" s="9"/>
      <c r="Q8" s="3"/>
      <c r="R8" s="3"/>
      <c r="S8" s="3"/>
      <c r="T8" s="3"/>
      <c r="U8" s="3"/>
      <c r="V8" s="3"/>
      <c r="W8" s="1"/>
    </row>
    <row r="9" spans="1:36" ht="15" customHeight="1" x14ac:dyDescent="0.25">
      <c r="A9" s="3"/>
      <c r="B9" s="4"/>
      <c r="C9" s="4"/>
      <c r="D9" s="4"/>
      <c r="E9" s="4"/>
      <c r="F9" s="4"/>
      <c r="G9" s="121" t="s">
        <v>281</v>
      </c>
      <c r="H9" s="121"/>
      <c r="I9" s="121"/>
      <c r="J9" s="121"/>
      <c r="K9" s="121"/>
      <c r="L9" s="121"/>
      <c r="M9" s="121"/>
      <c r="N9" s="121"/>
      <c r="O9" s="121"/>
      <c r="P9" s="121"/>
      <c r="Q9" s="3"/>
      <c r="R9" s="3"/>
      <c r="S9" s="3"/>
      <c r="T9" s="3"/>
      <c r="U9" s="3"/>
      <c r="V9" s="3"/>
      <c r="W9" s="1"/>
    </row>
    <row r="10" spans="1:36" x14ac:dyDescent="0.25">
      <c r="A10" s="3"/>
      <c r="B10" s="4"/>
      <c r="C10" s="4"/>
      <c r="D10" s="4"/>
      <c r="E10" s="4"/>
      <c r="F10" s="4"/>
      <c r="G10" s="121"/>
      <c r="H10" s="121"/>
      <c r="I10" s="121"/>
      <c r="J10" s="121"/>
      <c r="K10" s="121"/>
      <c r="L10" s="121"/>
      <c r="M10" s="121"/>
      <c r="N10" s="121"/>
      <c r="O10" s="121"/>
      <c r="P10" s="121"/>
      <c r="Q10" s="43"/>
      <c r="R10" s="43"/>
      <c r="S10" s="43"/>
      <c r="T10" s="43"/>
      <c r="U10" s="43"/>
      <c r="V10" s="3"/>
      <c r="W10" s="1"/>
    </row>
    <row r="11" spans="1:36" ht="15" customHeight="1" x14ac:dyDescent="0.25">
      <c r="B11" s="3"/>
      <c r="C11" s="3"/>
      <c r="D11" s="3"/>
      <c r="E11" s="3"/>
      <c r="F11" s="3"/>
      <c r="G11" s="3"/>
      <c r="H11" s="3"/>
      <c r="I11" s="3"/>
      <c r="J11" s="3"/>
      <c r="K11" s="3"/>
      <c r="L11" s="3"/>
      <c r="M11" s="3"/>
      <c r="N11" s="3"/>
      <c r="O11" s="3"/>
      <c r="P11" s="3"/>
      <c r="Q11" s="3"/>
      <c r="R11" s="3"/>
      <c r="S11" s="3"/>
      <c r="T11" s="3"/>
      <c r="U11" s="3"/>
      <c r="V11" s="19"/>
    </row>
    <row r="12" spans="1:36" ht="15" customHeight="1" x14ac:dyDescent="0.25">
      <c r="A12" s="19"/>
      <c r="B12" s="19"/>
      <c r="C12" s="120" t="s">
        <v>81</v>
      </c>
      <c r="D12" s="120"/>
      <c r="E12" s="120"/>
      <c r="F12" s="3"/>
      <c r="G12" s="122" t="s">
        <v>77</v>
      </c>
      <c r="H12" s="122"/>
      <c r="I12" s="122"/>
      <c r="J12" s="122"/>
      <c r="K12" s="122"/>
      <c r="L12" s="122"/>
      <c r="M12" s="31"/>
      <c r="N12" s="124" t="s">
        <v>279</v>
      </c>
      <c r="O12" s="124"/>
      <c r="P12" s="124"/>
      <c r="Q12" s="17"/>
      <c r="R12" s="19"/>
      <c r="S12" s="17"/>
      <c r="T12" s="17"/>
      <c r="U12" s="3"/>
      <c r="V12" s="19"/>
      <c r="AJ12" s="74"/>
    </row>
    <row r="13" spans="1:36" ht="15" customHeight="1" x14ac:dyDescent="0.25">
      <c r="A13" s="19"/>
      <c r="B13" s="19"/>
      <c r="C13" s="120"/>
      <c r="D13" s="120"/>
      <c r="E13" s="120"/>
      <c r="F13" s="3"/>
      <c r="G13" s="123"/>
      <c r="H13" s="123"/>
      <c r="I13" s="123"/>
      <c r="J13" s="123"/>
      <c r="K13" s="123"/>
      <c r="L13" s="123"/>
      <c r="M13" s="32"/>
      <c r="N13" s="119" t="s">
        <v>280</v>
      </c>
      <c r="O13" s="119"/>
      <c r="P13" s="119"/>
      <c r="Q13" s="17"/>
      <c r="R13" s="19"/>
      <c r="S13" s="17"/>
      <c r="T13" s="17"/>
      <c r="U13" s="3"/>
      <c r="V13" s="19"/>
      <c r="AJ13" s="74"/>
    </row>
    <row r="14" spans="1:36" ht="6" customHeight="1" x14ac:dyDescent="0.25">
      <c r="A14" s="19"/>
      <c r="B14" s="19"/>
      <c r="C14" s="120"/>
      <c r="D14" s="120"/>
      <c r="E14" s="120"/>
      <c r="F14" s="3"/>
      <c r="G14" s="24"/>
      <c r="H14" s="24"/>
      <c r="I14" s="24"/>
      <c r="J14" s="24"/>
      <c r="K14" s="24"/>
      <c r="L14" s="24"/>
      <c r="M14" s="19"/>
      <c r="N14" s="21"/>
      <c r="O14" s="17"/>
      <c r="P14" s="17"/>
      <c r="Q14" s="17"/>
      <c r="R14" s="19"/>
      <c r="S14" s="17"/>
      <c r="T14" s="17"/>
      <c r="U14" s="3"/>
      <c r="V14" s="19"/>
      <c r="AJ14" s="74"/>
    </row>
    <row r="15" spans="1:36" ht="16.5" customHeight="1" x14ac:dyDescent="0.25">
      <c r="A15" s="19"/>
      <c r="B15" s="19"/>
      <c r="C15" s="120"/>
      <c r="D15" s="120"/>
      <c r="E15" s="120"/>
      <c r="F15" s="33" t="s">
        <v>83</v>
      </c>
      <c r="G15" s="17" t="s">
        <v>14</v>
      </c>
      <c r="H15" s="17"/>
      <c r="I15" s="17"/>
      <c r="J15" s="17"/>
      <c r="K15" s="17"/>
      <c r="L15" s="17"/>
      <c r="M15" s="19"/>
      <c r="N15" s="117">
        <f>IF('Pg1'!E11="","",'Pg1'!E11)</f>
        <v>4</v>
      </c>
      <c r="O15" s="117"/>
      <c r="P15" s="117"/>
      <c r="Q15" s="118" t="str">
        <f>IF(AND(X15="s",N15=""),"Avaliação Obrigatória!",IF(N15="","",IF('Pg1'!B$19="","Apresentar justificativas e descrição!","")))</f>
        <v/>
      </c>
      <c r="R15" s="118"/>
      <c r="S15" s="118"/>
      <c r="T15" s="118"/>
      <c r="U15" s="118"/>
      <c r="V15" s="19"/>
      <c r="W15" s="2">
        <v>1</v>
      </c>
      <c r="X15" s="63" t="str">
        <f>IF(Inicial!$O$19="","",INDEX(Variáveis!$F$4:$AK$30,Inicial!$S$19,W15))</f>
        <v>s</v>
      </c>
      <c r="AJ15" s="74"/>
    </row>
    <row r="16" spans="1:36" ht="16.5" customHeight="1" x14ac:dyDescent="0.25">
      <c r="A16" s="19"/>
      <c r="B16" s="19"/>
      <c r="C16" s="120"/>
      <c r="D16" s="120"/>
      <c r="E16" s="120"/>
      <c r="F16" s="33" t="s">
        <v>84</v>
      </c>
      <c r="G16" s="17" t="s">
        <v>16</v>
      </c>
      <c r="H16" s="17"/>
      <c r="I16" s="17"/>
      <c r="J16" s="17"/>
      <c r="K16" s="17"/>
      <c r="L16" s="17"/>
      <c r="M16" s="19"/>
      <c r="N16" s="117">
        <f>IF('Pg1'!E31="","",'Pg1'!E31)</f>
        <v>4</v>
      </c>
      <c r="O16" s="117"/>
      <c r="P16" s="117"/>
      <c r="Q16" s="118" t="str">
        <f>IF(AND(X16="s",N16=""),"Avaliação Obrigatória!",IF(N16="","",IF('Pg1'!B$39="","Apresentar justificativas e descrição!","")))</f>
        <v/>
      </c>
      <c r="R16" s="118"/>
      <c r="S16" s="118"/>
      <c r="T16" s="118"/>
      <c r="U16" s="118"/>
      <c r="V16" s="19"/>
      <c r="W16" s="2">
        <v>2</v>
      </c>
      <c r="X16" s="63" t="str">
        <f>IF(Inicial!$O$19="","",INDEX(Variáveis!$F$4:$AK$30,Inicial!$S$19,W16))</f>
        <v>s</v>
      </c>
      <c r="AJ16" s="74"/>
    </row>
    <row r="17" spans="1:36" ht="16.5" customHeight="1" x14ac:dyDescent="0.25">
      <c r="A17" s="19"/>
      <c r="B17" s="19"/>
      <c r="C17" s="120"/>
      <c r="D17" s="120"/>
      <c r="E17" s="120"/>
      <c r="F17" s="33" t="s">
        <v>85</v>
      </c>
      <c r="G17" s="17" t="s">
        <v>18</v>
      </c>
      <c r="H17" s="17"/>
      <c r="I17" s="17"/>
      <c r="J17" s="17"/>
      <c r="K17" s="17"/>
      <c r="L17" s="17"/>
      <c r="M17" s="19"/>
      <c r="N17" s="117">
        <f>IF('Pg1'!E51="","",'Pg1'!E51)</f>
        <v>3</v>
      </c>
      <c r="O17" s="117"/>
      <c r="P17" s="117"/>
      <c r="Q17" s="118" t="str">
        <f>IF(AND(X17="s",N17=""),"Avaliação Obrigatória!",IF(N17="","",IF('Pg1'!B$59="","Apresentar justificativas e descrição!","")))</f>
        <v/>
      </c>
      <c r="R17" s="118"/>
      <c r="S17" s="118"/>
      <c r="T17" s="118"/>
      <c r="U17" s="118"/>
      <c r="V17" s="19"/>
      <c r="W17" s="2">
        <v>3</v>
      </c>
      <c r="X17" s="63" t="str">
        <f>IF(Inicial!$O$19="","",INDEX(Variáveis!$F$4:$AK$30,Inicial!$S$19,W17))</f>
        <v>s</v>
      </c>
      <c r="AJ17" s="74"/>
    </row>
    <row r="18" spans="1:36" ht="16.5" customHeight="1" x14ac:dyDescent="0.25">
      <c r="A18" s="19"/>
      <c r="B18" s="19"/>
      <c r="C18" s="120"/>
      <c r="D18" s="120"/>
      <c r="E18" s="120"/>
      <c r="F18" s="33" t="s">
        <v>86</v>
      </c>
      <c r="G18" s="17" t="s">
        <v>20</v>
      </c>
      <c r="H18" s="17"/>
      <c r="I18" s="17"/>
      <c r="J18" s="17"/>
      <c r="K18" s="17"/>
      <c r="L18" s="17"/>
      <c r="M18" s="19"/>
      <c r="N18" s="117">
        <f>IF('Pg1'!E71="","",'Pg1'!E71)</f>
        <v>3</v>
      </c>
      <c r="O18" s="117"/>
      <c r="P18" s="117"/>
      <c r="Q18" s="118" t="str">
        <f>IF(AND(X18="s",N18=""),"Avaliação Obrigatória!",IF(N18="","",IF('Pg1'!B$79="","Apresentar justificativas e descrição!","")))</f>
        <v/>
      </c>
      <c r="R18" s="118"/>
      <c r="S18" s="118"/>
      <c r="T18" s="118"/>
      <c r="U18" s="118"/>
      <c r="V18" s="19"/>
      <c r="W18" s="2">
        <v>4</v>
      </c>
      <c r="X18" s="63" t="str">
        <f>IF(Inicial!$O$19="","",INDEX(Variáveis!$F$4:$AK$30,Inicial!$S$19,W18))</f>
        <v>s</v>
      </c>
      <c r="AJ18" s="74"/>
    </row>
    <row r="19" spans="1:36" ht="16.5" customHeight="1" x14ac:dyDescent="0.25">
      <c r="A19" s="19"/>
      <c r="B19" s="19"/>
      <c r="C19" s="120"/>
      <c r="D19" s="120"/>
      <c r="E19" s="120"/>
      <c r="F19" s="33" t="s">
        <v>87</v>
      </c>
      <c r="G19" s="17" t="s">
        <v>22</v>
      </c>
      <c r="H19" s="17"/>
      <c r="I19" s="17"/>
      <c r="J19" s="17"/>
      <c r="K19" s="17"/>
      <c r="L19" s="17"/>
      <c r="M19" s="19"/>
      <c r="N19" s="117">
        <f>IF('Pg2'!E11="","",'Pg2'!E11)</f>
        <v>4</v>
      </c>
      <c r="O19" s="117"/>
      <c r="P19" s="117"/>
      <c r="Q19" s="118" t="str">
        <f>IF(AND(X19="s",N19=""),"Avaliação Obrigatória!",IF(N19="","",IF('Pg2'!B$19="","Apresentar justificativas e descrição!","")))</f>
        <v/>
      </c>
      <c r="R19" s="118"/>
      <c r="S19" s="118"/>
      <c r="T19" s="118"/>
      <c r="U19" s="118"/>
      <c r="V19" s="19"/>
      <c r="W19" s="2">
        <v>5</v>
      </c>
      <c r="X19" s="63" t="str">
        <f>IF(Inicial!$O$19="","",INDEX(Variáveis!$F$4:$AK$30,Inicial!$S$19,W19))</f>
        <v>s</v>
      </c>
      <c r="AJ19" s="74"/>
    </row>
    <row r="20" spans="1:36" ht="16.5" customHeight="1" x14ac:dyDescent="0.25">
      <c r="A20" s="19"/>
      <c r="B20" s="19"/>
      <c r="C20" s="120"/>
      <c r="D20" s="120"/>
      <c r="E20" s="120"/>
      <c r="F20" s="33" t="s">
        <v>88</v>
      </c>
      <c r="G20" s="17" t="s">
        <v>24</v>
      </c>
      <c r="H20" s="17"/>
      <c r="I20" s="17"/>
      <c r="J20" s="17"/>
      <c r="K20" s="17"/>
      <c r="L20" s="17"/>
      <c r="M20" s="19"/>
      <c r="N20" s="117">
        <f>IF('Pg2'!E31="","",'Pg2'!E31)</f>
        <v>4</v>
      </c>
      <c r="O20" s="117"/>
      <c r="P20" s="117"/>
      <c r="Q20" s="118" t="str">
        <f>IF(AND(X20="s",N20=""),"Avaliação Obrigatória!",IF(N20="","",IF('Pg2'!B$39="","Apresentar justificativas e descrição!","")))</f>
        <v/>
      </c>
      <c r="R20" s="118"/>
      <c r="S20" s="118"/>
      <c r="T20" s="118"/>
      <c r="U20" s="118"/>
      <c r="V20" s="19"/>
      <c r="W20" s="2">
        <v>6</v>
      </c>
      <c r="X20" s="63" t="str">
        <f>IF(Inicial!$O$19="","",INDEX(Variáveis!$F$4:$AK$30,Inicial!$S$19,W20))</f>
        <v>s</v>
      </c>
      <c r="AJ20" s="74"/>
    </row>
    <row r="21" spans="1:36" ht="16.5" customHeight="1" x14ac:dyDescent="0.25">
      <c r="A21" s="19"/>
      <c r="B21" s="19"/>
      <c r="C21" s="120"/>
      <c r="D21" s="120"/>
      <c r="E21" s="120"/>
      <c r="F21" s="33" t="s">
        <v>89</v>
      </c>
      <c r="G21" s="17" t="s">
        <v>26</v>
      </c>
      <c r="H21" s="17"/>
      <c r="I21" s="17"/>
      <c r="J21" s="17"/>
      <c r="K21" s="17"/>
      <c r="L21" s="17"/>
      <c r="M21" s="19"/>
      <c r="N21" s="117">
        <f>IF('Pg2'!E51="","",'Pg2'!E51)</f>
        <v>2</v>
      </c>
      <c r="O21" s="117"/>
      <c r="P21" s="117"/>
      <c r="Q21" s="118" t="str">
        <f>IF(AND(X21="s",N21=""),"Avaliação Obrigatória!",IF(N21="","",IF('Pg2'!B$59="","Apresentar justificativas e descrição!","")))</f>
        <v/>
      </c>
      <c r="R21" s="118"/>
      <c r="S21" s="118"/>
      <c r="T21" s="118"/>
      <c r="U21" s="118"/>
      <c r="V21" s="19"/>
      <c r="W21" s="2">
        <v>7</v>
      </c>
      <c r="X21" s="63" t="str">
        <f>IF(Inicial!$O$19="","",INDEX(Variáveis!$F$4:$AK$30,Inicial!$S$19,W21))</f>
        <v>s</v>
      </c>
      <c r="AJ21" s="74"/>
    </row>
    <row r="22" spans="1:36" ht="16.5" customHeight="1" x14ac:dyDescent="0.25">
      <c r="A22" s="19"/>
      <c r="B22" s="19"/>
      <c r="C22" s="120"/>
      <c r="D22" s="120"/>
      <c r="E22" s="120"/>
      <c r="F22" s="33" t="s">
        <v>90</v>
      </c>
      <c r="G22" s="17" t="s">
        <v>28</v>
      </c>
      <c r="H22" s="17"/>
      <c r="I22" s="17"/>
      <c r="J22" s="17"/>
      <c r="K22" s="17"/>
      <c r="L22" s="17"/>
      <c r="M22" s="19"/>
      <c r="N22" s="117">
        <f>IF('Pg2'!E71="","",'Pg2'!E71)</f>
        <v>2</v>
      </c>
      <c r="O22" s="117"/>
      <c r="P22" s="117"/>
      <c r="Q22" s="118" t="str">
        <f>IF(AND(X22="s",N22=""),"Avaliação Obrigatória!",IF(N22="","",IF('Pg2'!B$79="","Apresentar justificativas e descrição!","")))</f>
        <v/>
      </c>
      <c r="R22" s="118"/>
      <c r="S22" s="118"/>
      <c r="T22" s="118"/>
      <c r="U22" s="118"/>
      <c r="V22" s="19"/>
      <c r="W22" s="2">
        <v>8</v>
      </c>
      <c r="X22" s="63" t="str">
        <f>IF(Inicial!$O$19="","",INDEX(Variáveis!$F$4:$AK$30,Inicial!$S$19,W22))</f>
        <v>s</v>
      </c>
      <c r="AJ22" s="74"/>
    </row>
    <row r="23" spans="1:36" ht="16.5" customHeight="1" x14ac:dyDescent="0.25">
      <c r="A23" s="19"/>
      <c r="B23" s="19"/>
      <c r="C23" s="120"/>
      <c r="D23" s="120"/>
      <c r="E23" s="120"/>
      <c r="F23" s="33" t="s">
        <v>91</v>
      </c>
      <c r="G23" s="17" t="s">
        <v>30</v>
      </c>
      <c r="H23" s="17"/>
      <c r="I23" s="17"/>
      <c r="J23" s="17"/>
      <c r="K23" s="17"/>
      <c r="L23" s="17"/>
      <c r="M23" s="19"/>
      <c r="N23" s="117">
        <f>IF('Pg3'!E11="","",'Pg3'!E11)</f>
        <v>2</v>
      </c>
      <c r="O23" s="117"/>
      <c r="P23" s="117"/>
      <c r="Q23" s="118" t="str">
        <f>IF(AND(X23="s",N23=""),"Avaliação Obrigatória!",IF(N23="","",IF('Pg3'!B$19="","Apresentar justificativas e descrição!","")))</f>
        <v/>
      </c>
      <c r="R23" s="118"/>
      <c r="S23" s="118"/>
      <c r="T23" s="118"/>
      <c r="U23" s="118"/>
      <c r="V23" s="19"/>
      <c r="W23" s="2">
        <v>9</v>
      </c>
      <c r="X23" s="63" t="str">
        <f>IF(Inicial!$O$19="","",INDEX(Variáveis!$F$4:$AK$30,Inicial!$S$19,W23))</f>
        <v>s</v>
      </c>
      <c r="AJ23" s="74"/>
    </row>
    <row r="24" spans="1:36" ht="16.5" customHeight="1" x14ac:dyDescent="0.25">
      <c r="A24" s="19"/>
      <c r="B24" s="19"/>
      <c r="C24" s="120"/>
      <c r="D24" s="120"/>
      <c r="E24" s="120"/>
      <c r="F24" s="33" t="s">
        <v>92</v>
      </c>
      <c r="G24" s="17" t="s">
        <v>32</v>
      </c>
      <c r="H24" s="17"/>
      <c r="I24" s="17"/>
      <c r="J24" s="17"/>
      <c r="K24" s="17"/>
      <c r="L24" s="17"/>
      <c r="M24" s="19"/>
      <c r="N24" s="117">
        <f>IF('Pg3'!E31="","",'Pg3'!E31)</f>
        <v>2</v>
      </c>
      <c r="O24" s="117"/>
      <c r="P24" s="117"/>
      <c r="Q24" s="118" t="str">
        <f>IF(AND(X24="s",N24=""),"Avaliação Obrigatória!",IF(N24="","",IF('Pg3'!B$39="","Apresentar justificativas e descrição!","")))</f>
        <v/>
      </c>
      <c r="R24" s="118"/>
      <c r="S24" s="118"/>
      <c r="T24" s="118"/>
      <c r="U24" s="118"/>
      <c r="V24" s="19"/>
      <c r="W24" s="2">
        <v>10</v>
      </c>
      <c r="X24" s="63" t="str">
        <f>IF(Inicial!$O$19="","",INDEX(Variáveis!$F$4:$AK$30,Inicial!$S$19,W24))</f>
        <v>s</v>
      </c>
      <c r="AJ24" s="74"/>
    </row>
    <row r="25" spans="1:36" ht="15" customHeight="1" thickBot="1" x14ac:dyDescent="0.3">
      <c r="B25" s="25"/>
      <c r="C25" s="26"/>
      <c r="D25" s="26"/>
      <c r="E25" s="26"/>
      <c r="F25" s="26"/>
      <c r="G25" s="26"/>
      <c r="H25" s="26"/>
      <c r="I25" s="26"/>
      <c r="J25" s="26"/>
      <c r="K25" s="26"/>
      <c r="L25" s="26"/>
      <c r="M25" s="26"/>
      <c r="N25" s="26"/>
      <c r="O25" s="26"/>
      <c r="P25" s="26"/>
      <c r="Q25" s="29"/>
      <c r="R25" s="27"/>
      <c r="S25" s="26"/>
      <c r="T25" s="26"/>
      <c r="U25" s="25"/>
      <c r="V25" s="19"/>
      <c r="X25" s="63"/>
    </row>
    <row r="26" spans="1:36" ht="15" customHeight="1" thickTop="1" x14ac:dyDescent="0.25">
      <c r="B26" s="3"/>
      <c r="C26" s="17"/>
      <c r="D26" s="17"/>
      <c r="E26" s="17"/>
      <c r="F26" s="17"/>
      <c r="G26" s="17"/>
      <c r="H26" s="17"/>
      <c r="I26" s="17"/>
      <c r="J26" s="17"/>
      <c r="K26" s="17"/>
      <c r="L26" s="17"/>
      <c r="M26" s="17"/>
      <c r="N26" s="17"/>
      <c r="O26" s="17"/>
      <c r="P26" s="17"/>
      <c r="Q26" s="30"/>
      <c r="R26" s="22"/>
      <c r="S26" s="17"/>
      <c r="T26" s="17"/>
      <c r="U26" s="3"/>
      <c r="V26" s="19"/>
      <c r="X26" s="63"/>
    </row>
    <row r="27" spans="1:36" ht="15" customHeight="1" x14ac:dyDescent="0.25">
      <c r="A27" s="19"/>
      <c r="B27" s="19"/>
      <c r="C27" s="120" t="s">
        <v>82</v>
      </c>
      <c r="D27" s="120"/>
      <c r="E27" s="120"/>
      <c r="F27" s="3"/>
      <c r="G27" s="122" t="s">
        <v>77</v>
      </c>
      <c r="H27" s="122"/>
      <c r="I27" s="122"/>
      <c r="J27" s="122"/>
      <c r="K27" s="122"/>
      <c r="L27" s="122"/>
      <c r="M27" s="31"/>
      <c r="N27" s="124" t="s">
        <v>279</v>
      </c>
      <c r="O27" s="124"/>
      <c r="P27" s="124"/>
      <c r="Q27" s="30"/>
      <c r="R27" s="23"/>
      <c r="S27" s="17"/>
      <c r="T27" s="17"/>
      <c r="U27" s="3"/>
      <c r="V27" s="19"/>
      <c r="X27" s="63"/>
      <c r="AJ27" s="74"/>
    </row>
    <row r="28" spans="1:36" ht="15" customHeight="1" x14ac:dyDescent="0.25">
      <c r="A28" s="19"/>
      <c r="B28" s="19"/>
      <c r="C28" s="120"/>
      <c r="D28" s="120"/>
      <c r="E28" s="120"/>
      <c r="F28" s="3"/>
      <c r="G28" s="123"/>
      <c r="H28" s="123"/>
      <c r="I28" s="123"/>
      <c r="J28" s="123"/>
      <c r="K28" s="123"/>
      <c r="L28" s="123"/>
      <c r="M28" s="32"/>
      <c r="N28" s="119" t="s">
        <v>280</v>
      </c>
      <c r="O28" s="119"/>
      <c r="P28" s="119"/>
      <c r="Q28" s="30"/>
      <c r="R28" s="23"/>
      <c r="S28" s="17"/>
      <c r="T28" s="17"/>
      <c r="U28" s="3"/>
      <c r="V28" s="19"/>
      <c r="X28" s="63"/>
      <c r="AJ28" s="74"/>
    </row>
    <row r="29" spans="1:36" ht="6" customHeight="1" x14ac:dyDescent="0.25">
      <c r="A29" s="19"/>
      <c r="B29" s="19"/>
      <c r="C29" s="120"/>
      <c r="D29" s="120"/>
      <c r="E29" s="120"/>
      <c r="F29" s="3"/>
      <c r="G29" s="28"/>
      <c r="H29" s="28"/>
      <c r="I29" s="28"/>
      <c r="J29" s="28"/>
      <c r="K29" s="28"/>
      <c r="L29" s="28"/>
      <c r="M29" s="19"/>
      <c r="N29" s="21"/>
      <c r="O29" s="17"/>
      <c r="P29" s="17"/>
      <c r="Q29" s="30"/>
      <c r="R29" s="23"/>
      <c r="S29" s="17"/>
      <c r="T29" s="17"/>
      <c r="U29" s="3"/>
      <c r="V29" s="19"/>
      <c r="X29" s="63"/>
      <c r="AJ29" s="74"/>
    </row>
    <row r="30" spans="1:36" ht="16.5" customHeight="1" x14ac:dyDescent="0.25">
      <c r="A30" s="19"/>
      <c r="B30" s="19"/>
      <c r="C30" s="120"/>
      <c r="D30" s="120"/>
      <c r="E30" s="120"/>
      <c r="F30" s="9" t="s">
        <v>93</v>
      </c>
      <c r="G30" s="17" t="s">
        <v>34</v>
      </c>
      <c r="H30" s="17"/>
      <c r="I30" s="17"/>
      <c r="J30" s="17"/>
      <c r="K30" s="17"/>
      <c r="L30" s="17"/>
      <c r="M30" s="19"/>
      <c r="N30" s="117">
        <f>IF('Pg3'!E51="","",'Pg3'!E51)</f>
        <v>2</v>
      </c>
      <c r="O30" s="117"/>
      <c r="P30" s="117"/>
      <c r="Q30" s="118" t="str">
        <f>IF(AND(X30="s",N30=""),"Avaliação Obrigatória!",IF(N30="","",IF('Pg3'!B$59="","Apresentar justificativas e descrição!","")))</f>
        <v/>
      </c>
      <c r="R30" s="118"/>
      <c r="S30" s="118"/>
      <c r="T30" s="118"/>
      <c r="U30" s="118"/>
      <c r="V30" s="19"/>
      <c r="W30" s="2">
        <v>11</v>
      </c>
      <c r="X30" s="63" t="str">
        <f>IF(Inicial!$O$19="","",INDEX(Variáveis!$F$4:$AK$30,Inicial!$S$19,W30))</f>
        <v>s</v>
      </c>
      <c r="AJ30" s="74"/>
    </row>
    <row r="31" spans="1:36" ht="16.5" customHeight="1" x14ac:dyDescent="0.25">
      <c r="A31" s="19"/>
      <c r="B31" s="19"/>
      <c r="C31" s="120"/>
      <c r="D31" s="120"/>
      <c r="E31" s="120"/>
      <c r="F31" s="9" t="s">
        <v>94</v>
      </c>
      <c r="G31" s="17" t="s">
        <v>36</v>
      </c>
      <c r="H31" s="17"/>
      <c r="I31" s="17"/>
      <c r="J31" s="17"/>
      <c r="K31" s="17"/>
      <c r="L31" s="17"/>
      <c r="M31" s="19"/>
      <c r="N31" s="117">
        <f>IF('Pg3'!E71="","",'Pg3'!E71)</f>
        <v>3</v>
      </c>
      <c r="O31" s="117"/>
      <c r="P31" s="117"/>
      <c r="Q31" s="118" t="str">
        <f>IF(AND(X31="s",N31=""),"Avaliação Obrigatória!",IF(N31="","",IF('Pg3'!B$79="","Apresentar justificativas e descrição!","")))</f>
        <v/>
      </c>
      <c r="R31" s="118"/>
      <c r="S31" s="118"/>
      <c r="T31" s="118"/>
      <c r="U31" s="118"/>
      <c r="V31" s="19"/>
      <c r="W31" s="2">
        <v>12</v>
      </c>
      <c r="X31" s="63" t="str">
        <f>IF(Inicial!$O$19="","",INDEX(Variáveis!$F$4:$AK$30,Inicial!$S$19,W31))</f>
        <v>s</v>
      </c>
      <c r="AJ31" s="74"/>
    </row>
    <row r="32" spans="1:36" ht="16.5" customHeight="1" x14ac:dyDescent="0.25">
      <c r="A32" s="19"/>
      <c r="B32" s="19"/>
      <c r="C32" s="120"/>
      <c r="D32" s="120"/>
      <c r="E32" s="120"/>
      <c r="F32" s="9" t="s">
        <v>95</v>
      </c>
      <c r="G32" s="17" t="s">
        <v>38</v>
      </c>
      <c r="H32" s="17"/>
      <c r="I32" s="17"/>
      <c r="J32" s="17"/>
      <c r="K32" s="17"/>
      <c r="L32" s="17"/>
      <c r="M32" s="19"/>
      <c r="N32" s="117">
        <f>IF('Pg4'!E11="","",'Pg4'!E11)</f>
        <v>2</v>
      </c>
      <c r="O32" s="117"/>
      <c r="P32" s="117"/>
      <c r="Q32" s="118" t="str">
        <f>IF(AND(X32="s",N32=""),"Avaliação Obrigatória!",IF(N32="","",IF('Pg4'!B$19="","Apresentar justificativas e descrição!","")))</f>
        <v/>
      </c>
      <c r="R32" s="118"/>
      <c r="S32" s="118"/>
      <c r="T32" s="118"/>
      <c r="U32" s="118"/>
      <c r="V32" s="19"/>
      <c r="W32" s="2">
        <v>13</v>
      </c>
      <c r="X32" s="63" t="str">
        <f>IF(Inicial!$O$19="","",INDEX(Variáveis!$F$4:$AK$30,Inicial!$S$19,W32))</f>
        <v>s</v>
      </c>
      <c r="AJ32" s="74"/>
    </row>
    <row r="33" spans="1:36" ht="16.5" customHeight="1" x14ac:dyDescent="0.25">
      <c r="A33" s="19"/>
      <c r="B33" s="19"/>
      <c r="C33" s="120"/>
      <c r="D33" s="120"/>
      <c r="E33" s="120"/>
      <c r="F33" s="9" t="s">
        <v>96</v>
      </c>
      <c r="G33" s="17" t="s">
        <v>40</v>
      </c>
      <c r="H33" s="17"/>
      <c r="I33" s="17"/>
      <c r="J33" s="17"/>
      <c r="K33" s="17"/>
      <c r="L33" s="17"/>
      <c r="M33" s="19"/>
      <c r="N33" s="117">
        <f>IF('Pg4'!E31="","",'Pg4'!E31)</f>
        <v>4</v>
      </c>
      <c r="O33" s="117"/>
      <c r="P33" s="117"/>
      <c r="Q33" s="118" t="str">
        <f>IF(AND(X33="s",N33=""),"Avaliação Obrigatória!",IF(N33="","",IF('Pg4'!B$39="","Apresentar justificativas e descrição!","")))</f>
        <v/>
      </c>
      <c r="R33" s="118"/>
      <c r="S33" s="118"/>
      <c r="T33" s="118"/>
      <c r="U33" s="118"/>
      <c r="V33" s="19"/>
      <c r="W33" s="2">
        <v>14</v>
      </c>
      <c r="X33" s="63" t="str">
        <f>IF(Inicial!$O$19="","",INDEX(Variáveis!$F$4:$AK$30,Inicial!$S$19,W33))</f>
        <v>s</v>
      </c>
      <c r="AJ33" s="74"/>
    </row>
    <row r="34" spans="1:36" ht="16.5" customHeight="1" x14ac:dyDescent="0.25">
      <c r="A34" s="19"/>
      <c r="B34" s="19"/>
      <c r="C34" s="120"/>
      <c r="D34" s="120"/>
      <c r="E34" s="120"/>
      <c r="F34" s="9" t="s">
        <v>97</v>
      </c>
      <c r="G34" s="17" t="s">
        <v>42</v>
      </c>
      <c r="H34" s="17"/>
      <c r="I34" s="17"/>
      <c r="J34" s="17"/>
      <c r="K34" s="17"/>
      <c r="L34" s="17"/>
      <c r="M34" s="19"/>
      <c r="N34" s="117">
        <f>IF('Pg4'!E51="","",'Pg4'!E51)</f>
        <v>1</v>
      </c>
      <c r="O34" s="117"/>
      <c r="P34" s="117"/>
      <c r="Q34" s="118" t="str">
        <f>IF(AND(X34="s",N34=""),"Avaliação Obrigatória!",IF(N34="","",IF('Pg4'!B$59="","Apresentar justificativas e descrição!","")))</f>
        <v/>
      </c>
      <c r="R34" s="118"/>
      <c r="S34" s="118"/>
      <c r="T34" s="118"/>
      <c r="U34" s="118"/>
      <c r="V34" s="19"/>
      <c r="W34" s="2">
        <v>15</v>
      </c>
      <c r="X34" s="63" t="str">
        <f>IF(Inicial!$O$19="","",INDEX(Variáveis!$F$4:$AK$30,Inicial!$S$19,W34))</f>
        <v>s</v>
      </c>
      <c r="AJ34" s="74"/>
    </row>
    <row r="35" spans="1:36" ht="16.5" customHeight="1" x14ac:dyDescent="0.25">
      <c r="A35" s="19"/>
      <c r="B35" s="19"/>
      <c r="C35" s="120"/>
      <c r="D35" s="120"/>
      <c r="E35" s="120"/>
      <c r="F35" s="9" t="s">
        <v>98</v>
      </c>
      <c r="G35" s="17" t="s">
        <v>44</v>
      </c>
      <c r="H35" s="17"/>
      <c r="I35" s="17"/>
      <c r="J35" s="17"/>
      <c r="K35" s="17"/>
      <c r="L35" s="17"/>
      <c r="M35" s="19"/>
      <c r="N35" s="117">
        <f>IF('Pg4'!E71="","",'Pg4'!E71)</f>
        <v>3</v>
      </c>
      <c r="O35" s="117"/>
      <c r="P35" s="117"/>
      <c r="Q35" s="118" t="str">
        <f>IF(AND(X35="s",N35=""),"Avaliação Obrigatória!",IF(N35="","",IF('Pg4'!B$79="","Apresentar justificativas e descrição!","")))</f>
        <v/>
      </c>
      <c r="R35" s="118"/>
      <c r="S35" s="118"/>
      <c r="T35" s="118"/>
      <c r="U35" s="118"/>
      <c r="V35" s="19"/>
      <c r="W35" s="2">
        <v>16</v>
      </c>
      <c r="X35" s="63" t="str">
        <f>IF(Inicial!$O$19="","",INDEX(Variáveis!$F$4:$AK$30,Inicial!$S$19,W35))</f>
        <v>s</v>
      </c>
      <c r="AJ35" s="74"/>
    </row>
    <row r="36" spans="1:36" ht="16.5" customHeight="1" x14ac:dyDescent="0.25">
      <c r="A36" s="19"/>
      <c r="B36" s="19"/>
      <c r="C36" s="120"/>
      <c r="D36" s="120"/>
      <c r="E36" s="120"/>
      <c r="F36" s="9" t="s">
        <v>99</v>
      </c>
      <c r="G36" s="17" t="s">
        <v>46</v>
      </c>
      <c r="H36" s="17"/>
      <c r="I36" s="17"/>
      <c r="J36" s="17"/>
      <c r="K36" s="17"/>
      <c r="L36" s="17"/>
      <c r="M36" s="19"/>
      <c r="N36" s="117">
        <f>IF('Pg5'!E11="","",'Pg5'!E11)</f>
        <v>2</v>
      </c>
      <c r="O36" s="117"/>
      <c r="P36" s="117"/>
      <c r="Q36" s="118" t="str">
        <f>IF(AND(X36="s",N36=""),"Avaliação Obrigatória!",IF(N36="","",IF('Pg5'!B$19="","Apresentar justificativas e descrição!","")))</f>
        <v/>
      </c>
      <c r="R36" s="118"/>
      <c r="S36" s="118"/>
      <c r="T36" s="118"/>
      <c r="U36" s="118"/>
      <c r="V36" s="19"/>
      <c r="W36" s="2">
        <v>17</v>
      </c>
      <c r="X36" s="63" t="str">
        <f>IF(Inicial!$O$19="","",INDEX(Variáveis!$F$4:$AK$30,Inicial!$S$19,W36))</f>
        <v>s</v>
      </c>
      <c r="AJ36" s="74"/>
    </row>
    <row r="37" spans="1:36" ht="16.5" customHeight="1" x14ac:dyDescent="0.25">
      <c r="A37" s="19"/>
      <c r="B37" s="19"/>
      <c r="C37" s="120"/>
      <c r="D37" s="120"/>
      <c r="E37" s="120"/>
      <c r="F37" s="9" t="s">
        <v>100</v>
      </c>
      <c r="G37" s="17" t="s">
        <v>48</v>
      </c>
      <c r="H37" s="17"/>
      <c r="I37" s="17"/>
      <c r="J37" s="17"/>
      <c r="K37" s="17"/>
      <c r="L37" s="17"/>
      <c r="M37" s="19"/>
      <c r="N37" s="117">
        <f>IF('Pg5'!E31="","",'Pg5'!E31)</f>
        <v>2</v>
      </c>
      <c r="O37" s="117"/>
      <c r="P37" s="117"/>
      <c r="Q37" s="118" t="str">
        <f>IF(AND(X37="s",N37=""),"Avaliação Obrigatória!",IF(N37="","",IF('Pg5'!B$39="","Apresentar justificativas e descrição!","")))</f>
        <v/>
      </c>
      <c r="R37" s="118"/>
      <c r="S37" s="118"/>
      <c r="T37" s="118"/>
      <c r="U37" s="118"/>
      <c r="V37" s="19"/>
      <c r="W37" s="2">
        <v>18</v>
      </c>
      <c r="X37" s="63" t="str">
        <f>IF(Inicial!$O$19="","",INDEX(Variáveis!$F$4:$AK$30,Inicial!$S$19,W37))</f>
        <v>s</v>
      </c>
      <c r="AJ37" s="74"/>
    </row>
    <row r="38" spans="1:36" ht="15" customHeight="1" thickBot="1" x14ac:dyDescent="0.3">
      <c r="B38" s="25"/>
      <c r="C38" s="26"/>
      <c r="D38" s="26"/>
      <c r="E38" s="26"/>
      <c r="F38" s="26"/>
      <c r="G38" s="26"/>
      <c r="H38" s="26"/>
      <c r="I38" s="26"/>
      <c r="J38" s="26"/>
      <c r="K38" s="26"/>
      <c r="L38" s="26"/>
      <c r="M38" s="26"/>
      <c r="N38" s="26"/>
      <c r="O38" s="26"/>
      <c r="P38" s="26"/>
      <c r="Q38" s="29"/>
      <c r="R38" s="27"/>
      <c r="S38" s="26"/>
      <c r="T38" s="26"/>
      <c r="U38" s="25"/>
      <c r="V38" s="19"/>
      <c r="X38" s="63"/>
    </row>
    <row r="39" spans="1:36" ht="15" customHeight="1" thickTop="1" x14ac:dyDescent="0.25">
      <c r="B39" s="3"/>
      <c r="C39" s="17"/>
      <c r="D39" s="17"/>
      <c r="E39" s="17"/>
      <c r="F39" s="17"/>
      <c r="G39" s="17"/>
      <c r="H39" s="17"/>
      <c r="I39" s="17"/>
      <c r="J39" s="17"/>
      <c r="K39" s="17"/>
      <c r="L39" s="17"/>
      <c r="M39" s="17"/>
      <c r="N39" s="17"/>
      <c r="O39" s="17"/>
      <c r="P39" s="17"/>
      <c r="Q39" s="30"/>
      <c r="R39" s="22"/>
      <c r="S39" s="17"/>
      <c r="T39" s="17"/>
      <c r="U39" s="3"/>
      <c r="V39" s="19"/>
      <c r="X39" s="63"/>
    </row>
    <row r="40" spans="1:36" ht="15" customHeight="1" x14ac:dyDescent="0.25">
      <c r="A40" s="19"/>
      <c r="B40" s="19"/>
      <c r="C40" s="120" t="s">
        <v>114</v>
      </c>
      <c r="D40" s="120"/>
      <c r="E40" s="120"/>
      <c r="F40" s="3"/>
      <c r="G40" s="122" t="s">
        <v>77</v>
      </c>
      <c r="H40" s="122"/>
      <c r="I40" s="122"/>
      <c r="J40" s="122"/>
      <c r="K40" s="122"/>
      <c r="L40" s="122"/>
      <c r="M40" s="31"/>
      <c r="N40" s="124" t="s">
        <v>279</v>
      </c>
      <c r="O40" s="124"/>
      <c r="P40" s="124"/>
      <c r="Q40" s="30"/>
      <c r="R40" s="23"/>
      <c r="S40" s="17"/>
      <c r="T40" s="17"/>
      <c r="U40" s="3"/>
      <c r="V40" s="19"/>
      <c r="X40" s="63"/>
      <c r="AJ40" s="74"/>
    </row>
    <row r="41" spans="1:36" ht="15" customHeight="1" x14ac:dyDescent="0.25">
      <c r="A41" s="19"/>
      <c r="B41" s="19"/>
      <c r="C41" s="120"/>
      <c r="D41" s="120"/>
      <c r="E41" s="120"/>
      <c r="F41" s="3"/>
      <c r="G41" s="123"/>
      <c r="H41" s="123"/>
      <c r="I41" s="123"/>
      <c r="J41" s="123"/>
      <c r="K41" s="123"/>
      <c r="L41" s="123"/>
      <c r="M41" s="32"/>
      <c r="N41" s="119" t="s">
        <v>280</v>
      </c>
      <c r="O41" s="119"/>
      <c r="P41" s="119"/>
      <c r="Q41" s="30"/>
      <c r="R41" s="23"/>
      <c r="S41" s="17"/>
      <c r="T41" s="17"/>
      <c r="U41" s="3"/>
      <c r="V41" s="19"/>
      <c r="X41" s="63"/>
      <c r="AJ41" s="74"/>
    </row>
    <row r="42" spans="1:36" ht="6" customHeight="1" x14ac:dyDescent="0.25">
      <c r="A42" s="19"/>
      <c r="B42" s="19"/>
      <c r="C42" s="120"/>
      <c r="D42" s="120"/>
      <c r="E42" s="120"/>
      <c r="F42" s="3"/>
      <c r="G42" s="28"/>
      <c r="H42" s="28"/>
      <c r="I42" s="28"/>
      <c r="J42" s="28"/>
      <c r="K42" s="28"/>
      <c r="L42" s="28"/>
      <c r="M42" s="19"/>
      <c r="N42" s="21"/>
      <c r="O42" s="17"/>
      <c r="P42" s="17"/>
      <c r="Q42" s="30"/>
      <c r="R42" s="23"/>
      <c r="S42" s="17"/>
      <c r="T42" s="17"/>
      <c r="U42" s="3"/>
      <c r="V42" s="19"/>
      <c r="X42" s="63"/>
      <c r="AJ42" s="74"/>
    </row>
    <row r="43" spans="1:36" ht="16.5" customHeight="1" x14ac:dyDescent="0.25">
      <c r="A43" s="19"/>
      <c r="B43" s="19"/>
      <c r="C43" s="120"/>
      <c r="D43" s="120"/>
      <c r="E43" s="120"/>
      <c r="F43" s="9" t="s">
        <v>101</v>
      </c>
      <c r="G43" s="17" t="s">
        <v>50</v>
      </c>
      <c r="H43" s="17"/>
      <c r="I43" s="17"/>
      <c r="J43" s="17"/>
      <c r="K43" s="17"/>
      <c r="L43" s="17"/>
      <c r="M43" s="19"/>
      <c r="N43" s="117">
        <f>IF('Pg5'!E51="","",'Pg5'!E51)</f>
        <v>2</v>
      </c>
      <c r="O43" s="117"/>
      <c r="P43" s="117"/>
      <c r="Q43" s="118" t="str">
        <f>IF(AND(X43="s",N43=""),"Avaliação Obrigatória!",IF(N43="","",IF('Pg5'!B$60="","Apresentar justificativas e descrição!","")))</f>
        <v/>
      </c>
      <c r="R43" s="118"/>
      <c r="S43" s="118"/>
      <c r="T43" s="118"/>
      <c r="U43" s="118"/>
      <c r="V43" s="19"/>
      <c r="W43" s="2">
        <v>19</v>
      </c>
      <c r="X43" s="63" t="str">
        <f>IF(Inicial!$O$19="","",INDEX(Variáveis!$F$4:$AK$30,Inicial!$S$19,W43))</f>
        <v>s</v>
      </c>
      <c r="AJ43" s="74"/>
    </row>
    <row r="44" spans="1:36" ht="16.5" customHeight="1" x14ac:dyDescent="0.25">
      <c r="A44" s="19"/>
      <c r="B44" s="19"/>
      <c r="C44" s="120"/>
      <c r="D44" s="120"/>
      <c r="E44" s="120"/>
      <c r="F44" s="9" t="s">
        <v>102</v>
      </c>
      <c r="G44" s="17" t="s">
        <v>52</v>
      </c>
      <c r="H44" s="17"/>
      <c r="I44" s="17"/>
      <c r="J44" s="17"/>
      <c r="K44" s="17"/>
      <c r="L44" s="17"/>
      <c r="M44" s="19"/>
      <c r="N44" s="117">
        <f>IF('Pg5'!E72="","",'Pg5'!E72)</f>
        <v>3</v>
      </c>
      <c r="O44" s="117"/>
      <c r="P44" s="117"/>
      <c r="Q44" s="118" t="str">
        <f>IF(AND(X44="s",N44=""),"Avaliação Obrigatória!",IF(N44="","",IF('Pg5'!B$80="","Apresentar justificativas e descrição!","")))</f>
        <v/>
      </c>
      <c r="R44" s="118"/>
      <c r="S44" s="118"/>
      <c r="T44" s="118"/>
      <c r="U44" s="118"/>
      <c r="V44" s="19"/>
      <c r="W44" s="2">
        <v>20</v>
      </c>
      <c r="X44" s="63" t="str">
        <f>IF(Inicial!$O$19="","",INDEX(Variáveis!$F$4:$AK$30,Inicial!$S$19,W44))</f>
        <v>s</v>
      </c>
      <c r="AJ44" s="74"/>
    </row>
    <row r="45" spans="1:36" ht="16.5" customHeight="1" x14ac:dyDescent="0.25">
      <c r="A45" s="19"/>
      <c r="B45" s="19"/>
      <c r="C45" s="120"/>
      <c r="D45" s="120"/>
      <c r="E45" s="120"/>
      <c r="F45" s="9" t="s">
        <v>116</v>
      </c>
      <c r="G45" s="17" t="s">
        <v>54</v>
      </c>
      <c r="H45" s="17"/>
      <c r="I45" s="17"/>
      <c r="J45" s="17"/>
      <c r="K45" s="17"/>
      <c r="L45" s="17"/>
      <c r="M45" s="19"/>
      <c r="N45" s="117">
        <f>IF('Pg6'!E11="","",'Pg6'!E11)</f>
        <v>4</v>
      </c>
      <c r="O45" s="117"/>
      <c r="P45" s="117"/>
      <c r="Q45" s="118" t="str">
        <f>IF(AND(X45="s",N45=""),"Avaliação Obrigatória!",IF(N45="","",IF('Pg6'!B$19="","Apresentar justificativas e descrição!","")))</f>
        <v/>
      </c>
      <c r="R45" s="118"/>
      <c r="S45" s="118"/>
      <c r="T45" s="118"/>
      <c r="U45" s="118"/>
      <c r="V45" s="19"/>
      <c r="W45" s="2">
        <v>21</v>
      </c>
      <c r="X45" s="63" t="str">
        <f>IF(Inicial!$O$19="","",INDEX(Variáveis!$F$4:$AK$30,Inicial!$S$19,W45))</f>
        <v>s</v>
      </c>
      <c r="AJ45" s="74"/>
    </row>
    <row r="46" spans="1:36" ht="16.5" customHeight="1" x14ac:dyDescent="0.25">
      <c r="A46" s="19"/>
      <c r="B46" s="19"/>
      <c r="C46" s="120"/>
      <c r="D46" s="120"/>
      <c r="E46" s="120"/>
      <c r="F46" s="9" t="s">
        <v>103</v>
      </c>
      <c r="G46" s="17" t="s">
        <v>56</v>
      </c>
      <c r="H46" s="17"/>
      <c r="I46" s="17"/>
      <c r="J46" s="17"/>
      <c r="K46" s="17"/>
      <c r="L46" s="17"/>
      <c r="M46" s="19"/>
      <c r="N46" s="117">
        <f>IF('Pg6'!E31="","",'Pg6'!E31)</f>
        <v>4</v>
      </c>
      <c r="O46" s="117"/>
      <c r="P46" s="117"/>
      <c r="Q46" s="118" t="str">
        <f>IF(AND(X46="s",N46=""),"Avaliação Obrigatória!",IF(N46="","",IF('Pg6'!B$39="","Apresentar justificativas e descrição!","")))</f>
        <v/>
      </c>
      <c r="R46" s="118"/>
      <c r="S46" s="118"/>
      <c r="T46" s="118"/>
      <c r="U46" s="118"/>
      <c r="V46" s="19"/>
      <c r="W46" s="2">
        <v>22</v>
      </c>
      <c r="X46" s="63" t="str">
        <f>IF(Inicial!$O$19="","",INDEX(Variáveis!$F$4:$AK$30,Inicial!$S$19,W46))</f>
        <v>s</v>
      </c>
      <c r="AJ46" s="74"/>
    </row>
    <row r="47" spans="1:36" ht="16.5" customHeight="1" x14ac:dyDescent="0.25">
      <c r="A47" s="19"/>
      <c r="B47" s="19"/>
      <c r="C47" s="120"/>
      <c r="D47" s="120"/>
      <c r="E47" s="120"/>
      <c r="F47" s="9" t="s">
        <v>104</v>
      </c>
      <c r="G47" s="17" t="s">
        <v>58</v>
      </c>
      <c r="H47" s="17"/>
      <c r="I47" s="17"/>
      <c r="J47" s="17"/>
      <c r="K47" s="17"/>
      <c r="L47" s="17"/>
      <c r="M47" s="19"/>
      <c r="N47" s="117">
        <f>IF('Pg6'!E51="","",'Pg6'!E51)</f>
        <v>2</v>
      </c>
      <c r="O47" s="117"/>
      <c r="P47" s="117"/>
      <c r="Q47" s="118" t="str">
        <f>IF(AND(X47="s",N47=""),"Avaliação Obrigatória!",IF(N47="","",IF('Pg6'!B$59="","Apresentar justificativas e descrição!","")))</f>
        <v/>
      </c>
      <c r="R47" s="118"/>
      <c r="S47" s="118"/>
      <c r="T47" s="118"/>
      <c r="U47" s="118"/>
      <c r="V47" s="19"/>
      <c r="W47" s="2">
        <v>23</v>
      </c>
      <c r="X47" s="63" t="str">
        <f>IF(Inicial!$O$19="","",INDEX(Variáveis!$F$4:$AK$30,Inicial!$S$19,W47))</f>
        <v>s</v>
      </c>
      <c r="AJ47" s="74"/>
    </row>
    <row r="48" spans="1:36" ht="16.5" customHeight="1" x14ac:dyDescent="0.25">
      <c r="A48" s="19"/>
      <c r="B48" s="19"/>
      <c r="C48" s="120"/>
      <c r="D48" s="120"/>
      <c r="E48" s="120"/>
      <c r="F48" s="9" t="s">
        <v>105</v>
      </c>
      <c r="G48" s="17" t="s">
        <v>60</v>
      </c>
      <c r="H48" s="17"/>
      <c r="I48" s="17"/>
      <c r="J48" s="17"/>
      <c r="K48" s="17"/>
      <c r="L48" s="17"/>
      <c r="M48" s="19"/>
      <c r="N48" s="117">
        <f>IF('Pg6'!E71="","",'Pg6'!E71)</f>
        <v>2</v>
      </c>
      <c r="O48" s="117"/>
      <c r="P48" s="117"/>
      <c r="Q48" s="118" t="str">
        <f>IF(AND(X48="s",N48=""),"Avaliação Obrigatória!",IF(N48="","",IF('Pg6'!B$79="","Apresentar justificativas e descrição!","")))</f>
        <v/>
      </c>
      <c r="R48" s="118"/>
      <c r="S48" s="118"/>
      <c r="T48" s="118"/>
      <c r="U48" s="118"/>
      <c r="V48" s="19"/>
      <c r="W48" s="2">
        <v>24</v>
      </c>
      <c r="X48" s="63" t="str">
        <f>IF(Inicial!$O$19="","",INDEX(Variáveis!$F$4:$AK$30,Inicial!$S$19,W48))</f>
        <v>s</v>
      </c>
      <c r="AJ48" s="74"/>
    </row>
    <row r="49" spans="1:36" ht="15" customHeight="1" thickBot="1" x14ac:dyDescent="0.3">
      <c r="B49" s="25"/>
      <c r="C49" s="26"/>
      <c r="D49" s="26"/>
      <c r="E49" s="26"/>
      <c r="F49" s="26"/>
      <c r="G49" s="26"/>
      <c r="H49" s="26"/>
      <c r="I49" s="26"/>
      <c r="J49" s="26"/>
      <c r="K49" s="26"/>
      <c r="L49" s="26"/>
      <c r="M49" s="26"/>
      <c r="N49" s="26"/>
      <c r="O49" s="26"/>
      <c r="P49" s="26"/>
      <c r="Q49" s="29"/>
      <c r="R49" s="27"/>
      <c r="S49" s="26"/>
      <c r="T49" s="26"/>
      <c r="U49" s="25"/>
      <c r="V49" s="19"/>
      <c r="X49" s="63"/>
    </row>
    <row r="50" spans="1:36" ht="15" customHeight="1" thickTop="1" x14ac:dyDescent="0.25">
      <c r="B50" s="3"/>
      <c r="C50" s="17"/>
      <c r="D50" s="17"/>
      <c r="E50" s="17"/>
      <c r="F50" s="17"/>
      <c r="G50" s="17"/>
      <c r="H50" s="17"/>
      <c r="I50" s="17"/>
      <c r="J50" s="17"/>
      <c r="K50" s="17"/>
      <c r="L50" s="17"/>
      <c r="M50" s="17"/>
      <c r="N50" s="17"/>
      <c r="O50" s="17"/>
      <c r="P50" s="17"/>
      <c r="Q50" s="30"/>
      <c r="R50" s="22"/>
      <c r="S50" s="17"/>
      <c r="T50" s="17"/>
      <c r="U50" s="3"/>
      <c r="V50" s="19"/>
      <c r="X50" s="63"/>
    </row>
    <row r="51" spans="1:36" ht="15" customHeight="1" x14ac:dyDescent="0.25">
      <c r="A51" s="19"/>
      <c r="B51" s="19"/>
      <c r="C51" s="120" t="s">
        <v>115</v>
      </c>
      <c r="D51" s="120"/>
      <c r="E51" s="120"/>
      <c r="F51" s="3"/>
      <c r="G51" s="122" t="s">
        <v>77</v>
      </c>
      <c r="H51" s="122"/>
      <c r="I51" s="122"/>
      <c r="J51" s="122"/>
      <c r="K51" s="122"/>
      <c r="L51" s="122"/>
      <c r="M51" s="31"/>
      <c r="N51" s="124" t="s">
        <v>279</v>
      </c>
      <c r="O51" s="124"/>
      <c r="P51" s="124"/>
      <c r="Q51" s="17"/>
      <c r="R51" s="23"/>
      <c r="S51" s="17"/>
      <c r="T51" s="17"/>
      <c r="U51" s="3"/>
      <c r="V51" s="19"/>
      <c r="X51" s="63"/>
      <c r="AJ51" s="74"/>
    </row>
    <row r="52" spans="1:36" ht="15" customHeight="1" x14ac:dyDescent="0.25">
      <c r="A52" s="19"/>
      <c r="B52" s="19"/>
      <c r="C52" s="120"/>
      <c r="D52" s="120"/>
      <c r="E52" s="120"/>
      <c r="F52" s="3"/>
      <c r="G52" s="123"/>
      <c r="H52" s="123"/>
      <c r="I52" s="123"/>
      <c r="J52" s="123"/>
      <c r="K52" s="123"/>
      <c r="L52" s="123"/>
      <c r="M52" s="32"/>
      <c r="N52" s="119" t="s">
        <v>280</v>
      </c>
      <c r="O52" s="119"/>
      <c r="P52" s="119"/>
      <c r="Q52" s="17"/>
      <c r="R52" s="23"/>
      <c r="S52" s="17"/>
      <c r="T52" s="17"/>
      <c r="U52" s="3"/>
      <c r="V52" s="19"/>
      <c r="X52" s="63"/>
      <c r="AJ52" s="74"/>
    </row>
    <row r="53" spans="1:36" ht="6" customHeight="1" x14ac:dyDescent="0.25">
      <c r="A53" s="19"/>
      <c r="B53" s="19"/>
      <c r="C53" s="120"/>
      <c r="D53" s="120"/>
      <c r="E53" s="120"/>
      <c r="F53" s="3"/>
      <c r="G53" s="28"/>
      <c r="H53" s="28"/>
      <c r="I53" s="28"/>
      <c r="J53" s="28"/>
      <c r="K53" s="28"/>
      <c r="L53" s="28"/>
      <c r="M53" s="19"/>
      <c r="N53" s="21"/>
      <c r="O53" s="17"/>
      <c r="P53" s="17"/>
      <c r="Q53" s="17"/>
      <c r="R53" s="23"/>
      <c r="S53" s="17"/>
      <c r="T53" s="17"/>
      <c r="U53" s="3"/>
      <c r="V53" s="19"/>
      <c r="X53" s="63"/>
      <c r="AJ53" s="74"/>
    </row>
    <row r="54" spans="1:36" ht="16.5" customHeight="1" x14ac:dyDescent="0.25">
      <c r="A54" s="19"/>
      <c r="B54" s="19"/>
      <c r="C54" s="120"/>
      <c r="D54" s="120"/>
      <c r="E54" s="120"/>
      <c r="F54" s="9" t="s">
        <v>106</v>
      </c>
      <c r="G54" s="17" t="s">
        <v>62</v>
      </c>
      <c r="H54" s="17"/>
      <c r="I54" s="17"/>
      <c r="J54" s="17"/>
      <c r="K54" s="17"/>
      <c r="L54" s="17"/>
      <c r="M54" s="19"/>
      <c r="N54" s="117">
        <f>IF('Pg7'!E11="","",'Pg7'!E11)</f>
        <v>5</v>
      </c>
      <c r="O54" s="117"/>
      <c r="P54" s="117"/>
      <c r="Q54" s="118" t="str">
        <f>IF(AND(X54="s",N54=""),"Avaliação Obrigatória!",IF(N54="","",IF('Pg7'!B$19="","Apresentar justificativas e descrição!","")))</f>
        <v/>
      </c>
      <c r="R54" s="118"/>
      <c r="S54" s="118"/>
      <c r="T54" s="118"/>
      <c r="U54" s="118"/>
      <c r="V54" s="19"/>
      <c r="W54" s="2">
        <v>25</v>
      </c>
      <c r="X54" s="63" t="str">
        <f>IF(Inicial!$O$19="","",INDEX(Variáveis!$F$4:$AK$30,Inicial!$S$19,W54))</f>
        <v>s</v>
      </c>
      <c r="AJ54" s="74"/>
    </row>
    <row r="55" spans="1:36" ht="16.5" customHeight="1" x14ac:dyDescent="0.25">
      <c r="A55" s="19"/>
      <c r="B55" s="19"/>
      <c r="C55" s="120"/>
      <c r="D55" s="120"/>
      <c r="E55" s="120"/>
      <c r="F55" s="9" t="s">
        <v>107</v>
      </c>
      <c r="G55" s="17" t="s">
        <v>64</v>
      </c>
      <c r="H55" s="17"/>
      <c r="I55" s="17"/>
      <c r="J55" s="17"/>
      <c r="K55" s="17"/>
      <c r="L55" s="17"/>
      <c r="M55" s="19"/>
      <c r="N55" s="117">
        <f>IF('Pg7'!E31="","",'Pg7'!E31)</f>
        <v>5</v>
      </c>
      <c r="O55" s="117"/>
      <c r="P55" s="117"/>
      <c r="Q55" s="118" t="str">
        <f>IF(AND(X55="s",N55=""),"Avaliação Obrigatória!",IF(N55="","",IF('Pg7'!B$39="","Apresentar justificativas e descrição!","")))</f>
        <v/>
      </c>
      <c r="R55" s="118"/>
      <c r="S55" s="118"/>
      <c r="T55" s="118"/>
      <c r="U55" s="118"/>
      <c r="V55" s="19"/>
      <c r="W55" s="2">
        <v>26</v>
      </c>
      <c r="X55" s="63" t="str">
        <f>IF(Inicial!$O$19="","",INDEX(Variáveis!$F$4:$AK$30,Inicial!$S$19,W55))</f>
        <v>s</v>
      </c>
      <c r="AJ55" s="74"/>
    </row>
    <row r="56" spans="1:36" ht="16.5" customHeight="1" x14ac:dyDescent="0.25">
      <c r="A56" s="19"/>
      <c r="B56" s="19"/>
      <c r="C56" s="120"/>
      <c r="D56" s="120"/>
      <c r="E56" s="120"/>
      <c r="F56" s="9" t="s">
        <v>108</v>
      </c>
      <c r="G56" s="17" t="s">
        <v>66</v>
      </c>
      <c r="H56" s="17"/>
      <c r="I56" s="17"/>
      <c r="J56" s="17"/>
      <c r="K56" s="17"/>
      <c r="L56" s="17"/>
      <c r="M56" s="19"/>
      <c r="N56" s="117">
        <f>IF('Pg7'!E51="","",'Pg7'!E51)</f>
        <v>2</v>
      </c>
      <c r="O56" s="117"/>
      <c r="P56" s="117"/>
      <c r="Q56" s="118" t="str">
        <f>IF(AND(X56="s",N56=""),"Avaliação Obrigatória!",IF(N56="","",IF('Pg7'!B$59="","Apresentar justificativas e descrição!","")))</f>
        <v/>
      </c>
      <c r="R56" s="118"/>
      <c r="S56" s="118"/>
      <c r="T56" s="118"/>
      <c r="U56" s="118"/>
      <c r="V56" s="19"/>
      <c r="W56" s="2">
        <v>27</v>
      </c>
      <c r="X56" s="63" t="str">
        <f>IF(Inicial!$O$19="","",INDEX(Variáveis!$F$4:$AK$30,Inicial!$S$19,W56))</f>
        <v>s</v>
      </c>
      <c r="AJ56" s="74"/>
    </row>
    <row r="57" spans="1:36" ht="16.5" customHeight="1" x14ac:dyDescent="0.25">
      <c r="A57" s="19"/>
      <c r="B57" s="19"/>
      <c r="C57" s="120"/>
      <c r="D57" s="120"/>
      <c r="E57" s="120"/>
      <c r="F57" s="9" t="s">
        <v>109</v>
      </c>
      <c r="G57" s="17" t="s">
        <v>68</v>
      </c>
      <c r="H57" s="17"/>
      <c r="I57" s="17"/>
      <c r="J57" s="17"/>
      <c r="K57" s="17"/>
      <c r="L57" s="17"/>
      <c r="M57" s="19"/>
      <c r="N57" s="117">
        <f>IF('Pg7'!E71="","",'Pg7'!E71)</f>
        <v>2</v>
      </c>
      <c r="O57" s="117"/>
      <c r="P57" s="117"/>
      <c r="Q57" s="118" t="str">
        <f>IF(AND(X57="s",N57=""),"Avaliação Obrigatória!",IF(N57="","",IF('Pg7'!B$79="","Apresentar justificativas e descrição!","")))</f>
        <v/>
      </c>
      <c r="R57" s="118"/>
      <c r="S57" s="118"/>
      <c r="T57" s="118"/>
      <c r="U57" s="118"/>
      <c r="V57" s="19"/>
      <c r="W57" s="2">
        <v>28</v>
      </c>
      <c r="X57" s="63" t="str">
        <f>IF(Inicial!$O$19="","",INDEX(Variáveis!$F$4:$AK$30,Inicial!$S$19,W57))</f>
        <v>s</v>
      </c>
      <c r="AJ57" s="74"/>
    </row>
    <row r="58" spans="1:36" ht="16.5" customHeight="1" x14ac:dyDescent="0.25">
      <c r="A58" s="19"/>
      <c r="B58" s="19"/>
      <c r="C58" s="120"/>
      <c r="D58" s="120"/>
      <c r="E58" s="120"/>
      <c r="F58" s="9" t="s">
        <v>110</v>
      </c>
      <c r="G58" s="17" t="s">
        <v>70</v>
      </c>
      <c r="H58" s="17"/>
      <c r="I58" s="17"/>
      <c r="J58" s="17"/>
      <c r="K58" s="17"/>
      <c r="L58" s="17"/>
      <c r="M58" s="19"/>
      <c r="N58" s="117">
        <f>IF('Pg8'!E11="","",'Pg8'!E11)</f>
        <v>2</v>
      </c>
      <c r="O58" s="117"/>
      <c r="P58" s="117"/>
      <c r="Q58" s="118" t="str">
        <f>IF(AND(X58="s",N58=""),"Avaliação Obrigatória!",IF(N58="","",IF('Pg8'!B$19="","Apresentar justificativas e descrição!","")))</f>
        <v/>
      </c>
      <c r="R58" s="118"/>
      <c r="S58" s="118"/>
      <c r="T58" s="118"/>
      <c r="U58" s="118"/>
      <c r="V58" s="19"/>
      <c r="W58" s="2">
        <v>29</v>
      </c>
      <c r="X58" s="63" t="str">
        <f>IF(Inicial!$O$19="","",INDEX(Variáveis!$F$4:$AK$30,Inicial!$S$19,W58))</f>
        <v>s</v>
      </c>
      <c r="AJ58" s="74"/>
    </row>
    <row r="59" spans="1:36" ht="16.5" customHeight="1" x14ac:dyDescent="0.25">
      <c r="A59" s="19"/>
      <c r="B59" s="19"/>
      <c r="C59" s="120"/>
      <c r="D59" s="120"/>
      <c r="E59" s="120"/>
      <c r="F59" s="9" t="s">
        <v>111</v>
      </c>
      <c r="G59" s="17" t="s">
        <v>72</v>
      </c>
      <c r="H59" s="17"/>
      <c r="I59" s="17"/>
      <c r="J59" s="17"/>
      <c r="K59" s="17"/>
      <c r="L59" s="17"/>
      <c r="M59" s="19"/>
      <c r="N59" s="117">
        <f>IF('Pg8'!E31="","",'Pg8'!E31)</f>
        <v>2</v>
      </c>
      <c r="O59" s="117"/>
      <c r="P59" s="117"/>
      <c r="Q59" s="118" t="str">
        <f>IF(AND(X59="s",N59=""),"Avaliação Obrigatória!",IF(N59="","",IF('Pg8'!B$39="","Apresentar justificativas e descrição!","")))</f>
        <v/>
      </c>
      <c r="R59" s="118"/>
      <c r="S59" s="118"/>
      <c r="T59" s="118"/>
      <c r="U59" s="118"/>
      <c r="V59" s="19"/>
      <c r="W59" s="2">
        <v>30</v>
      </c>
      <c r="X59" s="63" t="str">
        <f>IF(Inicial!$O$19="","",INDEX(Variáveis!$F$4:$AK$30,Inicial!$S$19,W59))</f>
        <v>s</v>
      </c>
      <c r="AJ59" s="74"/>
    </row>
    <row r="60" spans="1:36" ht="16.5" customHeight="1" x14ac:dyDescent="0.25">
      <c r="A60" s="19"/>
      <c r="B60" s="19"/>
      <c r="C60" s="120"/>
      <c r="D60" s="120"/>
      <c r="E60" s="120"/>
      <c r="F60" s="9" t="s">
        <v>112</v>
      </c>
      <c r="G60" s="17" t="s">
        <v>74</v>
      </c>
      <c r="H60" s="17"/>
      <c r="I60" s="17"/>
      <c r="J60" s="17"/>
      <c r="K60" s="17"/>
      <c r="L60" s="17"/>
      <c r="M60" s="19"/>
      <c r="N60" s="117">
        <f>IF('Pg8'!E51="","",'Pg8'!E51)</f>
        <v>2</v>
      </c>
      <c r="O60" s="117"/>
      <c r="P60" s="117"/>
      <c r="Q60" s="118" t="str">
        <f>IF(AND(X60="s",N60=""),"Avaliação Obrigatória!",IF(N60="","",IF('Pg8'!B$59="","Apresentar justificativas e descrição!","")))</f>
        <v/>
      </c>
      <c r="R60" s="118"/>
      <c r="S60" s="118"/>
      <c r="T60" s="118"/>
      <c r="U60" s="118"/>
      <c r="V60" s="19"/>
      <c r="W60" s="2">
        <v>31</v>
      </c>
      <c r="X60" s="63" t="str">
        <f>IF(Inicial!$O$19="","",INDEX(Variáveis!$F$4:$AK$30,Inicial!$S$19,W60))</f>
        <v>s</v>
      </c>
      <c r="AJ60" s="74"/>
    </row>
    <row r="61" spans="1:36" ht="16.5" customHeight="1" x14ac:dyDescent="0.25">
      <c r="A61" s="19"/>
      <c r="B61" s="19"/>
      <c r="C61" s="120"/>
      <c r="D61" s="120"/>
      <c r="E61" s="120"/>
      <c r="F61" s="9" t="s">
        <v>113</v>
      </c>
      <c r="G61" s="17" t="s">
        <v>76</v>
      </c>
      <c r="H61" s="17"/>
      <c r="I61" s="17"/>
      <c r="J61" s="17"/>
      <c r="K61" s="17"/>
      <c r="L61" s="17"/>
      <c r="M61" s="19"/>
      <c r="N61" s="117">
        <f>IF('Pg8'!E71="","",'Pg8'!E71)</f>
        <v>3</v>
      </c>
      <c r="O61" s="117"/>
      <c r="P61" s="117"/>
      <c r="Q61" s="118" t="str">
        <f>IF(AND(X61="s",N61=""),"Avaliação Obrigatória!",IF(N61="","",IF('Pg8'!B$79="","Apresentar justificativas e descrição!","")))</f>
        <v/>
      </c>
      <c r="R61" s="118"/>
      <c r="S61" s="118"/>
      <c r="T61" s="118"/>
      <c r="U61" s="118"/>
      <c r="V61" s="19"/>
      <c r="W61" s="2">
        <v>32</v>
      </c>
      <c r="X61" s="63" t="str">
        <f>IF(Inicial!$O$19="","",INDEX(Variáveis!$F$4:$AK$30,Inicial!$S$19,W61))</f>
        <v>s</v>
      </c>
      <c r="AJ61" s="74"/>
    </row>
    <row r="62" spans="1:36" ht="15" customHeight="1" x14ac:dyDescent="0.25">
      <c r="B62" s="3"/>
      <c r="C62" s="17"/>
      <c r="D62" s="17"/>
      <c r="E62" s="17"/>
      <c r="F62" s="17"/>
      <c r="G62" s="17"/>
      <c r="H62" s="17"/>
      <c r="I62" s="17"/>
      <c r="J62" s="17"/>
      <c r="K62" s="17"/>
      <c r="L62" s="17"/>
      <c r="M62" s="17"/>
      <c r="N62" s="17"/>
      <c r="O62" s="17"/>
      <c r="P62" s="17"/>
      <c r="Q62" s="17"/>
      <c r="R62" s="17"/>
      <c r="S62" s="17"/>
      <c r="T62" s="17"/>
      <c r="U62" s="3"/>
      <c r="V62" s="19"/>
    </row>
    <row r="63" spans="1:36" ht="15" customHeight="1" x14ac:dyDescent="0.25">
      <c r="B63" s="3"/>
      <c r="C63" s="17"/>
      <c r="D63" s="17"/>
      <c r="E63" s="17"/>
      <c r="F63" s="17"/>
      <c r="G63" s="17"/>
      <c r="H63" s="17"/>
      <c r="I63" s="17"/>
      <c r="J63" s="17"/>
      <c r="K63" s="17"/>
      <c r="L63" s="17"/>
      <c r="M63" s="17"/>
      <c r="N63" s="17"/>
      <c r="O63" s="17"/>
      <c r="P63" s="17"/>
      <c r="Q63" s="17"/>
      <c r="R63" s="17"/>
      <c r="S63" s="17"/>
      <c r="T63" s="17"/>
      <c r="U63" s="3"/>
      <c r="V63" s="19"/>
    </row>
    <row r="64" spans="1:36" ht="15" customHeight="1" x14ac:dyDescent="0.25">
      <c r="B64" s="3"/>
      <c r="C64" s="17"/>
      <c r="D64" s="17"/>
      <c r="E64" s="17"/>
      <c r="F64" s="17"/>
      <c r="G64" s="17"/>
      <c r="H64" s="17"/>
      <c r="I64" s="17"/>
      <c r="J64" s="17"/>
      <c r="K64" s="17"/>
      <c r="L64" s="17"/>
      <c r="M64" s="17"/>
      <c r="N64" s="17"/>
      <c r="O64" s="17"/>
      <c r="P64" s="17"/>
      <c r="Q64" s="17"/>
      <c r="R64" s="17"/>
      <c r="S64" s="17"/>
      <c r="T64" s="17"/>
      <c r="U64" s="3"/>
      <c r="V64" s="19"/>
    </row>
    <row r="65" spans="1:24" x14ac:dyDescent="0.25">
      <c r="A65" s="3"/>
      <c r="B65" s="6"/>
      <c r="C65" s="3"/>
      <c r="D65" s="3"/>
      <c r="E65" s="3"/>
      <c r="F65" s="3"/>
      <c r="G65" s="3"/>
      <c r="H65" s="3"/>
      <c r="I65" s="3"/>
      <c r="J65" s="3"/>
      <c r="K65" s="3"/>
      <c r="L65" s="3"/>
      <c r="M65" s="3"/>
      <c r="N65" s="3"/>
      <c r="O65" s="3"/>
      <c r="P65" s="3"/>
      <c r="Q65" s="3"/>
      <c r="R65" s="3"/>
      <c r="S65" s="3"/>
      <c r="T65" s="3"/>
      <c r="U65" s="3"/>
      <c r="V65" s="3"/>
      <c r="W65" s="1"/>
    </row>
    <row r="66" spans="1:24" x14ac:dyDescent="0.25">
      <c r="A66" s="3"/>
      <c r="B66" s="3"/>
      <c r="C66" s="3"/>
      <c r="D66" s="3"/>
      <c r="E66" s="3"/>
      <c r="F66" s="3"/>
      <c r="G66" s="3"/>
      <c r="H66" s="35"/>
      <c r="I66" s="35"/>
      <c r="J66" s="35"/>
      <c r="K66" s="35"/>
      <c r="L66" s="35"/>
      <c r="M66" s="35"/>
      <c r="N66" s="35"/>
      <c r="O66" s="35"/>
      <c r="P66" s="3"/>
      <c r="Q66" s="3"/>
      <c r="R66" s="3"/>
      <c r="S66" s="3"/>
      <c r="T66" s="3"/>
      <c r="U66" s="3"/>
      <c r="V66" s="3"/>
    </row>
    <row r="67" spans="1:24" x14ac:dyDescent="0.25">
      <c r="A67" s="3"/>
      <c r="B67" s="125" t="str">
        <f>IF(OR(Inicial!G13="Nome do Representante Legal",Inicial!G13=""),"Nome do Representante Legal",Inicial!G13)</f>
        <v>PAULO SÉRGIO BRETAS DE ALMEIDA SALLES</v>
      </c>
      <c r="C67" s="125"/>
      <c r="D67" s="125"/>
      <c r="E67" s="125"/>
      <c r="F67" s="125"/>
      <c r="G67" s="125"/>
      <c r="H67" s="125"/>
      <c r="I67" s="125"/>
      <c r="J67" s="125"/>
      <c r="K67" s="35"/>
      <c r="L67" s="35"/>
      <c r="M67" s="125" t="str">
        <f>IF(OR(Inicial!G17="Nome do Representante Legal",Inicial!G17=""),"Nome do Representante Legal",Inicial!G17)</f>
        <v>ANDRÉ LIMA</v>
      </c>
      <c r="N67" s="125"/>
      <c r="O67" s="125"/>
      <c r="P67" s="125"/>
      <c r="Q67" s="125"/>
      <c r="R67" s="125"/>
      <c r="S67" s="125"/>
      <c r="T67" s="125"/>
      <c r="U67" s="125"/>
      <c r="V67" s="3"/>
    </row>
    <row r="68" spans="1:24" ht="15" customHeight="1" x14ac:dyDescent="0.25">
      <c r="B68" s="115" t="str">
        <f>IF(Inicial!G11="","Entidade Estadual",Inicial!G11)</f>
        <v>AGÊNCIA REGULADORA DE ÁGUAS, ENERGIA E SANEAMENTO BÁSICO DO DISTRITO FEDERAL</v>
      </c>
      <c r="C68" s="115"/>
      <c r="D68" s="115"/>
      <c r="E68" s="115"/>
      <c r="F68" s="115"/>
      <c r="G68" s="115"/>
      <c r="H68" s="115"/>
      <c r="I68" s="115"/>
      <c r="J68" s="115"/>
      <c r="K68" s="52"/>
      <c r="L68" s="52"/>
      <c r="M68" s="115" t="str">
        <f>IF(Inicial!G15="","Conselho Estadual",Inicial!G15)</f>
        <v>CONSELHO DE RECURSOS HÍDRICOS DO DISTRITO FEDERAL</v>
      </c>
      <c r="N68" s="115"/>
      <c r="O68" s="115"/>
      <c r="P68" s="115"/>
      <c r="Q68" s="115"/>
      <c r="R68" s="115"/>
      <c r="S68" s="115"/>
      <c r="T68" s="115"/>
      <c r="U68" s="115"/>
      <c r="V68" s="3"/>
    </row>
    <row r="69" spans="1:24" x14ac:dyDescent="0.25">
      <c r="A69" s="3"/>
      <c r="B69" s="115"/>
      <c r="C69" s="115"/>
      <c r="D69" s="115"/>
      <c r="E69" s="115"/>
      <c r="F69" s="115"/>
      <c r="G69" s="115"/>
      <c r="H69" s="115"/>
      <c r="I69" s="115"/>
      <c r="J69" s="115"/>
      <c r="K69" s="52"/>
      <c r="L69" s="52"/>
      <c r="M69" s="115"/>
      <c r="N69" s="115"/>
      <c r="O69" s="115"/>
      <c r="P69" s="115"/>
      <c r="Q69" s="115"/>
      <c r="R69" s="115"/>
      <c r="S69" s="115"/>
      <c r="T69" s="115"/>
      <c r="U69" s="115"/>
      <c r="V69" s="3"/>
      <c r="W69" s="1"/>
    </row>
    <row r="70" spans="1:24" x14ac:dyDescent="0.25">
      <c r="A70" s="47" t="s">
        <v>345</v>
      </c>
      <c r="B70" s="1"/>
      <c r="C70" s="1"/>
      <c r="D70" s="1"/>
      <c r="E70" s="1"/>
      <c r="F70" s="1"/>
      <c r="G70" s="1"/>
      <c r="H70" s="1"/>
      <c r="I70" s="1"/>
      <c r="J70" s="1"/>
      <c r="K70" s="1"/>
      <c r="L70" s="1"/>
      <c r="M70" s="1"/>
      <c r="N70" s="1"/>
      <c r="O70" s="1"/>
      <c r="P70" s="1"/>
      <c r="Q70" s="1"/>
      <c r="R70" s="1"/>
      <c r="S70" s="1"/>
      <c r="T70" s="1"/>
      <c r="U70" s="1"/>
      <c r="V70" s="1"/>
    </row>
    <row r="71" spans="1:24" s="75" customFormat="1" ht="12.75" x14ac:dyDescent="0.2">
      <c r="A71" s="47"/>
      <c r="B71" s="47"/>
      <c r="C71" s="47"/>
      <c r="D71" s="47"/>
      <c r="E71" s="47"/>
      <c r="F71" s="47"/>
      <c r="G71" s="47"/>
      <c r="H71" s="58"/>
      <c r="I71" s="47"/>
      <c r="J71" s="47"/>
      <c r="K71" s="47"/>
      <c r="L71" s="47"/>
      <c r="M71" s="47"/>
      <c r="N71" s="47"/>
      <c r="O71" s="47"/>
      <c r="P71" s="47"/>
      <c r="Q71" s="47"/>
      <c r="R71" s="47"/>
      <c r="S71" s="47"/>
      <c r="T71" s="47"/>
      <c r="U71" s="47"/>
      <c r="V71" s="47"/>
      <c r="W71" s="47"/>
      <c r="X71" s="59"/>
    </row>
    <row r="72" spans="1:24" x14ac:dyDescent="0.25">
      <c r="A72" s="1"/>
      <c r="B72" s="1"/>
      <c r="C72" s="1"/>
      <c r="D72" s="1"/>
      <c r="E72" s="1"/>
      <c r="F72" s="1"/>
      <c r="G72" s="1"/>
      <c r="H72" s="1"/>
      <c r="I72" s="1"/>
      <c r="J72" s="1"/>
      <c r="K72" s="1"/>
      <c r="L72" s="1"/>
      <c r="M72" s="1"/>
      <c r="N72" s="1"/>
      <c r="O72" s="1"/>
      <c r="P72" s="1"/>
      <c r="Q72" s="1"/>
      <c r="R72" s="1"/>
      <c r="S72" s="1"/>
      <c r="T72" s="1"/>
      <c r="U72" s="1"/>
      <c r="V72" s="1"/>
      <c r="W72" s="1"/>
    </row>
    <row r="73" spans="1:24" x14ac:dyDescent="0.25">
      <c r="A73" s="1"/>
      <c r="B73" s="1"/>
      <c r="C73" s="1"/>
      <c r="D73" s="1"/>
      <c r="E73" s="1"/>
      <c r="F73" s="1"/>
      <c r="G73" s="1"/>
      <c r="H73" s="1"/>
      <c r="I73" s="1"/>
      <c r="J73" s="1"/>
      <c r="K73" s="1"/>
      <c r="L73" s="1"/>
      <c r="M73" s="1"/>
      <c r="N73" s="1"/>
      <c r="O73" s="1"/>
      <c r="P73" s="1"/>
      <c r="Q73" s="1"/>
      <c r="R73" s="1"/>
      <c r="S73" s="1"/>
      <c r="T73" s="1"/>
      <c r="U73" s="1"/>
      <c r="V73" s="1"/>
      <c r="W73" s="1"/>
    </row>
    <row r="74" spans="1:24" x14ac:dyDescent="0.25">
      <c r="A74" s="1"/>
      <c r="B74" s="1"/>
      <c r="C74" s="1"/>
      <c r="D74" s="1"/>
      <c r="E74" s="1"/>
      <c r="F74" s="1"/>
      <c r="G74" s="1"/>
      <c r="H74" s="1"/>
      <c r="I74" s="1"/>
      <c r="J74" s="1"/>
      <c r="K74" s="1"/>
      <c r="L74" s="1"/>
      <c r="M74" s="1"/>
      <c r="N74" s="1"/>
      <c r="O74" s="1"/>
      <c r="P74" s="1"/>
      <c r="Q74" s="1"/>
      <c r="R74" s="1"/>
      <c r="S74" s="1"/>
      <c r="T74" s="1"/>
      <c r="U74" s="1"/>
      <c r="V74" s="1"/>
      <c r="W74" s="1"/>
    </row>
    <row r="75" spans="1:24" x14ac:dyDescent="0.25">
      <c r="A75" s="1"/>
      <c r="B75" s="1"/>
      <c r="C75" s="1"/>
      <c r="D75" s="1"/>
      <c r="E75" s="1"/>
      <c r="F75" s="1"/>
      <c r="G75" s="1"/>
      <c r="H75" s="1"/>
      <c r="I75" s="1"/>
      <c r="J75" s="1"/>
      <c r="K75" s="1"/>
      <c r="L75" s="1"/>
      <c r="M75" s="1"/>
      <c r="N75" s="1"/>
      <c r="O75" s="1"/>
      <c r="P75" s="1"/>
      <c r="Q75" s="1"/>
      <c r="R75" s="1"/>
      <c r="S75" s="1"/>
      <c r="T75" s="1"/>
      <c r="U75" s="1"/>
      <c r="V75" s="1"/>
      <c r="W75" s="1"/>
    </row>
    <row r="76" spans="1:24" x14ac:dyDescent="0.25">
      <c r="A76" s="1"/>
      <c r="B76" s="1"/>
      <c r="C76" s="1"/>
      <c r="D76" s="1"/>
      <c r="E76" s="1"/>
      <c r="F76" s="1"/>
      <c r="G76" s="1"/>
      <c r="H76" s="1"/>
      <c r="I76" s="1"/>
      <c r="J76" s="1"/>
      <c r="K76" s="1"/>
      <c r="L76" s="1"/>
      <c r="M76" s="1"/>
      <c r="N76" s="1"/>
      <c r="O76" s="1"/>
      <c r="P76" s="1"/>
      <c r="Q76" s="1"/>
      <c r="R76" s="1"/>
      <c r="S76" s="1"/>
      <c r="T76" s="1"/>
      <c r="U76" s="1"/>
      <c r="V76" s="1"/>
      <c r="W76" s="1"/>
    </row>
  </sheetData>
  <sheetProtection algorithmName="SHA-512" hashValue="6nD6RfsVhTyGpR5Hz/sSvN+9vC35f72CGhAXHoBU7WYBUP9vfYcuX+2UYHd/C/8BWnw7SQG+w3+5DIlyv4nY+w==" saltValue="WuIUtuv/5lE3cvmfPfefNQ==" spinCount="100000" sheet="1" objects="1" scenarios="1"/>
  <mergeCells count="89">
    <mergeCell ref="S6:U7"/>
    <mergeCell ref="N47:P47"/>
    <mergeCell ref="N48:P48"/>
    <mergeCell ref="N30:P30"/>
    <mergeCell ref="N31:P31"/>
    <mergeCell ref="N32:P32"/>
    <mergeCell ref="N33:P33"/>
    <mergeCell ref="N35:P35"/>
    <mergeCell ref="N37:P37"/>
    <mergeCell ref="N12:P12"/>
    <mergeCell ref="N13:P13"/>
    <mergeCell ref="Q17:U17"/>
    <mergeCell ref="Q18:U18"/>
    <mergeCell ref="Q43:U43"/>
    <mergeCell ref="Q44:U44"/>
    <mergeCell ref="Q45:U45"/>
    <mergeCell ref="B68:J69"/>
    <mergeCell ref="M68:U69"/>
    <mergeCell ref="N55:P55"/>
    <mergeCell ref="N56:P56"/>
    <mergeCell ref="N57:P57"/>
    <mergeCell ref="B67:J67"/>
    <mergeCell ref="M67:U67"/>
    <mergeCell ref="N61:P61"/>
    <mergeCell ref="N58:P58"/>
    <mergeCell ref="N59:P59"/>
    <mergeCell ref="N60:P60"/>
    <mergeCell ref="Q61:U61"/>
    <mergeCell ref="C51:E61"/>
    <mergeCell ref="G51:L52"/>
    <mergeCell ref="N54:P54"/>
    <mergeCell ref="N51:P51"/>
    <mergeCell ref="C12:E24"/>
    <mergeCell ref="G12:L13"/>
    <mergeCell ref="Q19:U19"/>
    <mergeCell ref="Q20:U20"/>
    <mergeCell ref="Q21:U21"/>
    <mergeCell ref="Q22:U22"/>
    <mergeCell ref="Q23:U23"/>
    <mergeCell ref="Q24:U24"/>
    <mergeCell ref="N16:P16"/>
    <mergeCell ref="N17:P17"/>
    <mergeCell ref="N18:P18"/>
    <mergeCell ref="N19:P19"/>
    <mergeCell ref="N20:P20"/>
    <mergeCell ref="N21:P21"/>
    <mergeCell ref="Q15:U15"/>
    <mergeCell ref="Q16:U16"/>
    <mergeCell ref="E4:R5"/>
    <mergeCell ref="E6:R7"/>
    <mergeCell ref="G9:P10"/>
    <mergeCell ref="E2:R3"/>
    <mergeCell ref="C40:E48"/>
    <mergeCell ref="N15:P15"/>
    <mergeCell ref="G27:L28"/>
    <mergeCell ref="G40:L41"/>
    <mergeCell ref="N22:P22"/>
    <mergeCell ref="N23:P23"/>
    <mergeCell ref="N24:P24"/>
    <mergeCell ref="N27:P27"/>
    <mergeCell ref="N28:P28"/>
    <mergeCell ref="N40:P40"/>
    <mergeCell ref="N41:P41"/>
    <mergeCell ref="N43:P43"/>
    <mergeCell ref="C27:E37"/>
    <mergeCell ref="Q30:U30"/>
    <mergeCell ref="Q31:U31"/>
    <mergeCell ref="Q32:U32"/>
    <mergeCell ref="Q33:U33"/>
    <mergeCell ref="Q34:U34"/>
    <mergeCell ref="Q35:U35"/>
    <mergeCell ref="Q36:U36"/>
    <mergeCell ref="Q37:U37"/>
    <mergeCell ref="N34:P34"/>
    <mergeCell ref="N36:P36"/>
    <mergeCell ref="N44:P44"/>
    <mergeCell ref="N45:P45"/>
    <mergeCell ref="Q54:U54"/>
    <mergeCell ref="Q60:U60"/>
    <mergeCell ref="Q55:U55"/>
    <mergeCell ref="Q56:U56"/>
    <mergeCell ref="Q57:U57"/>
    <mergeCell ref="Q58:U58"/>
    <mergeCell ref="Q59:U59"/>
    <mergeCell ref="N52:P52"/>
    <mergeCell ref="Q46:U46"/>
    <mergeCell ref="Q47:U47"/>
    <mergeCell ref="Q48:U48"/>
    <mergeCell ref="N46:P46"/>
  </mergeCells>
  <phoneticPr fontId="15" type="noConversion"/>
  <conditionalFormatting sqref="S6:U7">
    <cfRule type="expression" dxfId="0" priority="1">
      <formula>$S$6&lt;&gt;""</formula>
    </cfRule>
  </conditionalFormatting>
  <printOptions horizontalCentered="1"/>
  <pageMargins left="0" right="0" top="0.39370078740157483" bottom="0" header="0" footer="0"/>
  <pageSetup paperSize="9" scale="7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workbookViewId="0">
      <selection activeCell="C19" sqref="C19"/>
    </sheetView>
  </sheetViews>
  <sheetFormatPr defaultRowHeight="12.75" x14ac:dyDescent="0.2"/>
  <cols>
    <col min="1" max="1" width="3.5703125" style="55" bestFit="1" customWidth="1" collapsed="1"/>
    <col min="2" max="2" width="3.5703125" style="55" customWidth="1" collapsed="1"/>
    <col min="3" max="16384" width="9.140625" style="55" collapsed="1"/>
  </cols>
  <sheetData>
    <row r="1" spans="1:3" x14ac:dyDescent="0.2">
      <c r="A1" s="126" t="s">
        <v>13</v>
      </c>
      <c r="B1" s="61">
        <v>1</v>
      </c>
      <c r="C1" s="55" t="s">
        <v>120</v>
      </c>
    </row>
    <row r="2" spans="1:3" x14ac:dyDescent="0.2">
      <c r="A2" s="126"/>
      <c r="B2" s="61">
        <v>2</v>
      </c>
      <c r="C2" s="55" t="s">
        <v>119</v>
      </c>
    </row>
    <row r="3" spans="1:3" x14ac:dyDescent="0.2">
      <c r="A3" s="126"/>
      <c r="B3" s="61">
        <v>3</v>
      </c>
      <c r="C3" s="55" t="s">
        <v>121</v>
      </c>
    </row>
    <row r="4" spans="1:3" x14ac:dyDescent="0.2">
      <c r="A4" s="126"/>
      <c r="B4" s="61">
        <v>4</v>
      </c>
      <c r="C4" s="55" t="s">
        <v>122</v>
      </c>
    </row>
    <row r="5" spans="1:3" x14ac:dyDescent="0.2">
      <c r="A5" s="126"/>
      <c r="B5" s="61">
        <v>5</v>
      </c>
      <c r="C5" s="55" t="s">
        <v>123</v>
      </c>
    </row>
    <row r="6" spans="1:3" x14ac:dyDescent="0.2">
      <c r="A6" s="126" t="s">
        <v>15</v>
      </c>
      <c r="B6" s="61">
        <v>1</v>
      </c>
      <c r="C6" s="55" t="s">
        <v>131</v>
      </c>
    </row>
    <row r="7" spans="1:3" x14ac:dyDescent="0.2">
      <c r="A7" s="126"/>
      <c r="B7" s="61">
        <v>2</v>
      </c>
      <c r="C7" s="55" t="s">
        <v>132</v>
      </c>
    </row>
    <row r="8" spans="1:3" x14ac:dyDescent="0.2">
      <c r="A8" s="126"/>
      <c r="B8" s="61">
        <v>3</v>
      </c>
      <c r="C8" s="55" t="s">
        <v>133</v>
      </c>
    </row>
    <row r="9" spans="1:3" x14ac:dyDescent="0.2">
      <c r="A9" s="126"/>
      <c r="B9" s="61">
        <v>4</v>
      </c>
      <c r="C9" s="55" t="s">
        <v>134</v>
      </c>
    </row>
    <row r="10" spans="1:3" x14ac:dyDescent="0.2">
      <c r="A10" s="126"/>
      <c r="B10" s="61">
        <v>5</v>
      </c>
      <c r="C10" s="55" t="s">
        <v>135</v>
      </c>
    </row>
    <row r="11" spans="1:3" x14ac:dyDescent="0.2">
      <c r="A11" s="126" t="s">
        <v>17</v>
      </c>
      <c r="B11" s="61">
        <v>1</v>
      </c>
      <c r="C11" s="55" t="s">
        <v>136</v>
      </c>
    </row>
    <row r="12" spans="1:3" x14ac:dyDescent="0.2">
      <c r="A12" s="126"/>
      <c r="B12" s="61">
        <v>2</v>
      </c>
      <c r="C12" s="55" t="s">
        <v>137</v>
      </c>
    </row>
    <row r="13" spans="1:3" x14ac:dyDescent="0.2">
      <c r="A13" s="126"/>
      <c r="B13" s="61">
        <v>3</v>
      </c>
      <c r="C13" s="55" t="s">
        <v>138</v>
      </c>
    </row>
    <row r="14" spans="1:3" x14ac:dyDescent="0.2">
      <c r="A14" s="126" t="s">
        <v>19</v>
      </c>
      <c r="B14" s="61">
        <v>1</v>
      </c>
      <c r="C14" s="55" t="s">
        <v>139</v>
      </c>
    </row>
    <row r="15" spans="1:3" x14ac:dyDescent="0.2">
      <c r="A15" s="126"/>
      <c r="B15" s="61">
        <v>2</v>
      </c>
      <c r="C15" s="55" t="s">
        <v>140</v>
      </c>
    </row>
    <row r="16" spans="1:3" x14ac:dyDescent="0.2">
      <c r="A16" s="126"/>
      <c r="B16" s="61">
        <v>3</v>
      </c>
      <c r="C16" s="55" t="s">
        <v>141</v>
      </c>
    </row>
    <row r="17" spans="1:3" x14ac:dyDescent="0.2">
      <c r="A17" s="126"/>
      <c r="B17" s="61">
        <v>4</v>
      </c>
      <c r="C17" s="55" t="s">
        <v>142</v>
      </c>
    </row>
    <row r="18" spans="1:3" x14ac:dyDescent="0.2">
      <c r="A18" s="126" t="s">
        <v>21</v>
      </c>
      <c r="B18" s="61">
        <v>1</v>
      </c>
      <c r="C18" s="55" t="s">
        <v>143</v>
      </c>
    </row>
    <row r="19" spans="1:3" x14ac:dyDescent="0.2">
      <c r="A19" s="126"/>
      <c r="B19" s="61">
        <v>2</v>
      </c>
      <c r="C19" s="55" t="s">
        <v>144</v>
      </c>
    </row>
    <row r="20" spans="1:3" x14ac:dyDescent="0.2">
      <c r="A20" s="126"/>
      <c r="B20" s="61">
        <v>3</v>
      </c>
      <c r="C20" s="55" t="s">
        <v>145</v>
      </c>
    </row>
    <row r="21" spans="1:3" x14ac:dyDescent="0.2">
      <c r="A21" s="126"/>
      <c r="B21" s="61">
        <v>4</v>
      </c>
      <c r="C21" s="55" t="s">
        <v>146</v>
      </c>
    </row>
    <row r="22" spans="1:3" x14ac:dyDescent="0.2">
      <c r="A22" s="126" t="s">
        <v>23</v>
      </c>
      <c r="B22" s="61">
        <v>1</v>
      </c>
      <c r="C22" s="54" t="s">
        <v>147</v>
      </c>
    </row>
    <row r="23" spans="1:3" x14ac:dyDescent="0.2">
      <c r="A23" s="126"/>
      <c r="B23" s="61">
        <v>2</v>
      </c>
      <c r="C23" s="54" t="s">
        <v>148</v>
      </c>
    </row>
    <row r="24" spans="1:3" x14ac:dyDescent="0.2">
      <c r="A24" s="126"/>
      <c r="B24" s="61">
        <v>3</v>
      </c>
      <c r="C24" s="54" t="s">
        <v>149</v>
      </c>
    </row>
    <row r="25" spans="1:3" x14ac:dyDescent="0.2">
      <c r="A25" s="126"/>
      <c r="B25" s="61">
        <v>4</v>
      </c>
      <c r="C25" s="54" t="s">
        <v>150</v>
      </c>
    </row>
    <row r="26" spans="1:3" x14ac:dyDescent="0.2">
      <c r="A26" s="126" t="s">
        <v>25</v>
      </c>
      <c r="B26" s="61">
        <v>1</v>
      </c>
      <c r="C26" s="54" t="s">
        <v>151</v>
      </c>
    </row>
    <row r="27" spans="1:3" x14ac:dyDescent="0.2">
      <c r="A27" s="126"/>
      <c r="B27" s="61">
        <v>2</v>
      </c>
      <c r="C27" s="54" t="s">
        <v>152</v>
      </c>
    </row>
    <row r="28" spans="1:3" x14ac:dyDescent="0.2">
      <c r="A28" s="126"/>
      <c r="B28" s="61">
        <v>3</v>
      </c>
      <c r="C28" s="54" t="s">
        <v>153</v>
      </c>
    </row>
    <row r="29" spans="1:3" x14ac:dyDescent="0.2">
      <c r="A29" s="126"/>
      <c r="B29" s="61">
        <v>4</v>
      </c>
      <c r="C29" s="54" t="s">
        <v>154</v>
      </c>
    </row>
    <row r="30" spans="1:3" x14ac:dyDescent="0.2">
      <c r="A30" s="126" t="s">
        <v>27</v>
      </c>
      <c r="B30" s="61">
        <v>1</v>
      </c>
      <c r="C30" s="54" t="s">
        <v>155</v>
      </c>
    </row>
    <row r="31" spans="1:3" x14ac:dyDescent="0.2">
      <c r="A31" s="126"/>
      <c r="B31" s="61">
        <v>2</v>
      </c>
      <c r="C31" s="54" t="s">
        <v>156</v>
      </c>
    </row>
    <row r="32" spans="1:3" x14ac:dyDescent="0.2">
      <c r="A32" s="126"/>
      <c r="B32" s="61">
        <v>3</v>
      </c>
      <c r="C32" s="54" t="s">
        <v>157</v>
      </c>
    </row>
    <row r="33" spans="1:3" x14ac:dyDescent="0.2">
      <c r="A33" s="126" t="s">
        <v>29</v>
      </c>
      <c r="B33" s="61">
        <v>1</v>
      </c>
      <c r="C33" s="54" t="s">
        <v>158</v>
      </c>
    </row>
    <row r="34" spans="1:3" x14ac:dyDescent="0.2">
      <c r="A34" s="126"/>
      <c r="B34" s="61">
        <v>2</v>
      </c>
      <c r="C34" s="54" t="s">
        <v>159</v>
      </c>
    </row>
    <row r="35" spans="1:3" x14ac:dyDescent="0.2">
      <c r="A35" s="126"/>
      <c r="B35" s="61">
        <v>3</v>
      </c>
      <c r="C35" s="54" t="s">
        <v>160</v>
      </c>
    </row>
    <row r="36" spans="1:3" x14ac:dyDescent="0.2">
      <c r="A36" s="126" t="s">
        <v>31</v>
      </c>
      <c r="B36" s="61">
        <v>1</v>
      </c>
      <c r="C36" s="54" t="s">
        <v>161</v>
      </c>
    </row>
    <row r="37" spans="1:3" x14ac:dyDescent="0.2">
      <c r="A37" s="126"/>
      <c r="B37" s="61">
        <v>2</v>
      </c>
      <c r="C37" s="54" t="s">
        <v>162</v>
      </c>
    </row>
    <row r="38" spans="1:3" x14ac:dyDescent="0.2">
      <c r="A38" s="126"/>
      <c r="B38" s="61">
        <v>3</v>
      </c>
      <c r="C38" s="54" t="s">
        <v>163</v>
      </c>
    </row>
    <row r="39" spans="1:3" x14ac:dyDescent="0.2">
      <c r="A39" s="126" t="s">
        <v>33</v>
      </c>
      <c r="B39" s="61">
        <v>1</v>
      </c>
      <c r="C39" s="54" t="s">
        <v>164</v>
      </c>
    </row>
    <row r="40" spans="1:3" x14ac:dyDescent="0.2">
      <c r="A40" s="126"/>
      <c r="B40" s="61">
        <v>2</v>
      </c>
      <c r="C40" s="54" t="s">
        <v>165</v>
      </c>
    </row>
    <row r="41" spans="1:3" x14ac:dyDescent="0.2">
      <c r="A41" s="126"/>
      <c r="B41" s="61">
        <v>3</v>
      </c>
      <c r="C41" s="54" t="s">
        <v>166</v>
      </c>
    </row>
    <row r="42" spans="1:3" x14ac:dyDescent="0.2">
      <c r="A42" s="126" t="s">
        <v>35</v>
      </c>
      <c r="B42" s="61">
        <v>1</v>
      </c>
      <c r="C42" s="54" t="s">
        <v>167</v>
      </c>
    </row>
    <row r="43" spans="1:3" x14ac:dyDescent="0.2">
      <c r="A43" s="126"/>
      <c r="B43" s="61">
        <v>2</v>
      </c>
      <c r="C43" s="54" t="s">
        <v>168</v>
      </c>
    </row>
    <row r="44" spans="1:3" x14ac:dyDescent="0.2">
      <c r="A44" s="126"/>
      <c r="B44" s="61">
        <v>3</v>
      </c>
      <c r="C44" s="54" t="s">
        <v>169</v>
      </c>
    </row>
    <row r="45" spans="1:3" x14ac:dyDescent="0.2">
      <c r="A45" s="126" t="s">
        <v>37</v>
      </c>
      <c r="B45" s="61">
        <v>1</v>
      </c>
      <c r="C45" s="54" t="s">
        <v>170</v>
      </c>
    </row>
    <row r="46" spans="1:3" x14ac:dyDescent="0.2">
      <c r="A46" s="126"/>
      <c r="B46" s="61">
        <v>2</v>
      </c>
      <c r="C46" s="54" t="s">
        <v>171</v>
      </c>
    </row>
    <row r="47" spans="1:3" x14ac:dyDescent="0.2">
      <c r="A47" s="126"/>
      <c r="B47" s="61">
        <v>3</v>
      </c>
      <c r="C47" s="54" t="s">
        <v>172</v>
      </c>
    </row>
    <row r="48" spans="1:3" x14ac:dyDescent="0.2">
      <c r="A48" s="126" t="s">
        <v>39</v>
      </c>
      <c r="B48" s="61">
        <v>1</v>
      </c>
      <c r="C48" s="54" t="s">
        <v>173</v>
      </c>
    </row>
    <row r="49" spans="1:3" x14ac:dyDescent="0.2">
      <c r="A49" s="126"/>
      <c r="B49" s="61">
        <v>2</v>
      </c>
      <c r="C49" s="54" t="s">
        <v>174</v>
      </c>
    </row>
    <row r="50" spans="1:3" x14ac:dyDescent="0.2">
      <c r="A50" s="126"/>
      <c r="B50" s="61">
        <v>3</v>
      </c>
      <c r="C50" s="54" t="s">
        <v>175</v>
      </c>
    </row>
    <row r="51" spans="1:3" x14ac:dyDescent="0.2">
      <c r="A51" s="126"/>
      <c r="B51" s="61">
        <v>4</v>
      </c>
      <c r="C51" s="54" t="s">
        <v>176</v>
      </c>
    </row>
    <row r="52" spans="1:3" x14ac:dyDescent="0.2">
      <c r="A52" s="126"/>
      <c r="B52" s="61">
        <v>5</v>
      </c>
      <c r="C52" s="54" t="s">
        <v>177</v>
      </c>
    </row>
    <row r="53" spans="1:3" x14ac:dyDescent="0.2">
      <c r="A53" s="126" t="s">
        <v>41</v>
      </c>
      <c r="B53" s="61">
        <v>1</v>
      </c>
      <c r="C53" s="54" t="s">
        <v>178</v>
      </c>
    </row>
    <row r="54" spans="1:3" x14ac:dyDescent="0.2">
      <c r="A54" s="126"/>
      <c r="B54" s="61">
        <v>2</v>
      </c>
      <c r="C54" s="54" t="s">
        <v>179</v>
      </c>
    </row>
    <row r="55" spans="1:3" x14ac:dyDescent="0.2">
      <c r="A55" s="126"/>
      <c r="B55" s="61">
        <v>3</v>
      </c>
      <c r="C55" s="54" t="s">
        <v>180</v>
      </c>
    </row>
    <row r="56" spans="1:3" x14ac:dyDescent="0.2">
      <c r="A56" s="126"/>
      <c r="B56" s="61">
        <v>4</v>
      </c>
      <c r="C56" s="54" t="s">
        <v>181</v>
      </c>
    </row>
    <row r="57" spans="1:3" x14ac:dyDescent="0.2">
      <c r="A57" s="126" t="s">
        <v>43</v>
      </c>
      <c r="B57" s="61">
        <v>1</v>
      </c>
      <c r="C57" s="54" t="s">
        <v>182</v>
      </c>
    </row>
    <row r="58" spans="1:3" x14ac:dyDescent="0.2">
      <c r="A58" s="126"/>
      <c r="B58" s="61">
        <v>2</v>
      </c>
      <c r="C58" s="54" t="s">
        <v>183</v>
      </c>
    </row>
    <row r="59" spans="1:3" x14ac:dyDescent="0.2">
      <c r="A59" s="126"/>
      <c r="B59" s="61">
        <v>3</v>
      </c>
      <c r="C59" s="54" t="s">
        <v>184</v>
      </c>
    </row>
    <row r="60" spans="1:3" x14ac:dyDescent="0.2">
      <c r="A60" s="126"/>
      <c r="B60" s="61">
        <v>4</v>
      </c>
      <c r="C60" s="54" t="s">
        <v>185</v>
      </c>
    </row>
    <row r="61" spans="1:3" x14ac:dyDescent="0.2">
      <c r="A61" s="126" t="s">
        <v>45</v>
      </c>
      <c r="B61" s="61">
        <v>1</v>
      </c>
      <c r="C61" s="54" t="s">
        <v>186</v>
      </c>
    </row>
    <row r="62" spans="1:3" x14ac:dyDescent="0.2">
      <c r="A62" s="126"/>
      <c r="B62" s="61">
        <v>2</v>
      </c>
      <c r="C62" s="54" t="s">
        <v>187</v>
      </c>
    </row>
    <row r="63" spans="1:3" x14ac:dyDescent="0.2">
      <c r="A63" s="126"/>
      <c r="B63" s="61">
        <v>3</v>
      </c>
      <c r="C63" s="54" t="s">
        <v>188</v>
      </c>
    </row>
    <row r="64" spans="1:3" x14ac:dyDescent="0.2">
      <c r="A64" s="126"/>
      <c r="B64" s="61">
        <v>4</v>
      </c>
      <c r="C64" s="54" t="s">
        <v>189</v>
      </c>
    </row>
    <row r="65" spans="1:3" x14ac:dyDescent="0.2">
      <c r="A65" s="126" t="s">
        <v>47</v>
      </c>
      <c r="B65" s="61">
        <v>1</v>
      </c>
      <c r="C65" s="54" t="s">
        <v>190</v>
      </c>
    </row>
    <row r="66" spans="1:3" x14ac:dyDescent="0.2">
      <c r="A66" s="126"/>
      <c r="B66" s="61">
        <v>2</v>
      </c>
      <c r="C66" s="54" t="s">
        <v>191</v>
      </c>
    </row>
    <row r="67" spans="1:3" x14ac:dyDescent="0.2">
      <c r="A67" s="126"/>
      <c r="B67" s="61">
        <v>3</v>
      </c>
      <c r="C67" s="54" t="s">
        <v>192</v>
      </c>
    </row>
    <row r="68" spans="1:3" x14ac:dyDescent="0.2">
      <c r="A68" s="126" t="s">
        <v>49</v>
      </c>
      <c r="B68" s="61">
        <v>1</v>
      </c>
      <c r="C68" s="54" t="s">
        <v>193</v>
      </c>
    </row>
    <row r="69" spans="1:3" x14ac:dyDescent="0.2">
      <c r="A69" s="126"/>
      <c r="B69" s="61">
        <v>2</v>
      </c>
      <c r="C69" s="54" t="s">
        <v>194</v>
      </c>
    </row>
    <row r="70" spans="1:3" x14ac:dyDescent="0.2">
      <c r="A70" s="126"/>
      <c r="B70" s="61">
        <v>3</v>
      </c>
      <c r="C70" s="54" t="s">
        <v>195</v>
      </c>
    </row>
    <row r="71" spans="1:3" x14ac:dyDescent="0.2">
      <c r="A71" s="126"/>
      <c r="B71" s="61">
        <v>4</v>
      </c>
      <c r="C71" s="54" t="s">
        <v>196</v>
      </c>
    </row>
    <row r="72" spans="1:3" x14ac:dyDescent="0.2">
      <c r="A72" s="126"/>
      <c r="B72" s="61">
        <v>5</v>
      </c>
      <c r="C72" s="54" t="s">
        <v>197</v>
      </c>
    </row>
    <row r="73" spans="1:3" x14ac:dyDescent="0.2">
      <c r="A73" s="126" t="s">
        <v>51</v>
      </c>
      <c r="B73" s="61">
        <v>1</v>
      </c>
      <c r="C73" s="54" t="s">
        <v>198</v>
      </c>
    </row>
    <row r="74" spans="1:3" x14ac:dyDescent="0.2">
      <c r="A74" s="126"/>
      <c r="B74" s="61">
        <v>2</v>
      </c>
      <c r="C74" s="54" t="s">
        <v>199</v>
      </c>
    </row>
    <row r="75" spans="1:3" x14ac:dyDescent="0.2">
      <c r="A75" s="126"/>
      <c r="B75" s="61">
        <v>3</v>
      </c>
      <c r="C75" s="54" t="s">
        <v>200</v>
      </c>
    </row>
    <row r="76" spans="1:3" x14ac:dyDescent="0.2">
      <c r="A76" s="126"/>
      <c r="B76" s="61">
        <v>3</v>
      </c>
      <c r="C76" s="54" t="s">
        <v>201</v>
      </c>
    </row>
    <row r="77" spans="1:3" x14ac:dyDescent="0.2">
      <c r="A77" s="126" t="s">
        <v>53</v>
      </c>
      <c r="B77" s="61">
        <v>1</v>
      </c>
      <c r="C77" s="54" t="s">
        <v>202</v>
      </c>
    </row>
    <row r="78" spans="1:3" x14ac:dyDescent="0.2">
      <c r="A78" s="126"/>
      <c r="B78" s="61">
        <v>2</v>
      </c>
      <c r="C78" s="54" t="s">
        <v>203</v>
      </c>
    </row>
    <row r="79" spans="1:3" x14ac:dyDescent="0.2">
      <c r="A79" s="126"/>
      <c r="B79" s="61">
        <v>3</v>
      </c>
      <c r="C79" s="54" t="s">
        <v>204</v>
      </c>
    </row>
    <row r="80" spans="1:3" x14ac:dyDescent="0.2">
      <c r="A80" s="126"/>
      <c r="B80" s="61">
        <v>4</v>
      </c>
      <c r="C80" s="54" t="s">
        <v>205</v>
      </c>
    </row>
    <row r="81" spans="1:3" x14ac:dyDescent="0.2">
      <c r="A81" s="126" t="s">
        <v>55</v>
      </c>
      <c r="B81" s="61">
        <v>1</v>
      </c>
      <c r="C81" s="54" t="s">
        <v>206</v>
      </c>
    </row>
    <row r="82" spans="1:3" x14ac:dyDescent="0.2">
      <c r="A82" s="126"/>
      <c r="B82" s="61">
        <v>2</v>
      </c>
      <c r="C82" s="54" t="s">
        <v>207</v>
      </c>
    </row>
    <row r="83" spans="1:3" x14ac:dyDescent="0.2">
      <c r="A83" s="126"/>
      <c r="B83" s="61">
        <v>3</v>
      </c>
      <c r="C83" s="54" t="s">
        <v>208</v>
      </c>
    </row>
    <row r="84" spans="1:3" x14ac:dyDescent="0.2">
      <c r="A84" s="126"/>
      <c r="B84" s="61">
        <v>4</v>
      </c>
      <c r="C84" s="54" t="s">
        <v>209</v>
      </c>
    </row>
    <row r="85" spans="1:3" x14ac:dyDescent="0.2">
      <c r="A85" s="126" t="s">
        <v>57</v>
      </c>
      <c r="B85" s="61">
        <v>1</v>
      </c>
      <c r="C85" s="54" t="s">
        <v>210</v>
      </c>
    </row>
    <row r="86" spans="1:3" x14ac:dyDescent="0.2">
      <c r="A86" s="126"/>
      <c r="B86" s="61">
        <v>2</v>
      </c>
      <c r="C86" s="54" t="s">
        <v>211</v>
      </c>
    </row>
    <row r="87" spans="1:3" x14ac:dyDescent="0.2">
      <c r="A87" s="126"/>
      <c r="B87" s="61">
        <v>3</v>
      </c>
      <c r="C87" s="54" t="s">
        <v>212</v>
      </c>
    </row>
    <row r="88" spans="1:3" x14ac:dyDescent="0.2">
      <c r="A88" s="126" t="s">
        <v>59</v>
      </c>
      <c r="B88" s="61">
        <v>1</v>
      </c>
      <c r="C88" s="54" t="s">
        <v>213</v>
      </c>
    </row>
    <row r="89" spans="1:3" x14ac:dyDescent="0.2">
      <c r="A89" s="126"/>
      <c r="B89" s="61">
        <v>2</v>
      </c>
      <c r="C89" s="54" t="s">
        <v>214</v>
      </c>
    </row>
    <row r="90" spans="1:3" x14ac:dyDescent="0.2">
      <c r="A90" s="126"/>
      <c r="B90" s="61">
        <v>3</v>
      </c>
      <c r="C90" s="54" t="s">
        <v>215</v>
      </c>
    </row>
    <row r="91" spans="1:3" x14ac:dyDescent="0.2">
      <c r="A91" s="126"/>
      <c r="B91" s="61">
        <v>4</v>
      </c>
      <c r="C91" s="54" t="s">
        <v>216</v>
      </c>
    </row>
    <row r="92" spans="1:3" x14ac:dyDescent="0.2">
      <c r="A92" s="126" t="s">
        <v>61</v>
      </c>
      <c r="B92" s="61">
        <v>1</v>
      </c>
      <c r="C92" s="54" t="s">
        <v>217</v>
      </c>
    </row>
    <row r="93" spans="1:3" x14ac:dyDescent="0.2">
      <c r="A93" s="126"/>
      <c r="B93" s="61">
        <v>2</v>
      </c>
      <c r="C93" s="54" t="s">
        <v>218</v>
      </c>
    </row>
    <row r="94" spans="1:3" x14ac:dyDescent="0.2">
      <c r="A94" s="126"/>
      <c r="B94" s="61">
        <v>3</v>
      </c>
      <c r="C94" s="54" t="s">
        <v>219</v>
      </c>
    </row>
    <row r="95" spans="1:3" x14ac:dyDescent="0.2">
      <c r="A95" s="126"/>
      <c r="B95" s="61">
        <v>4</v>
      </c>
      <c r="C95" s="54" t="s">
        <v>220</v>
      </c>
    </row>
    <row r="96" spans="1:3" x14ac:dyDescent="0.2">
      <c r="A96" s="126"/>
      <c r="B96" s="61">
        <v>5</v>
      </c>
      <c r="C96" s="54" t="s">
        <v>221</v>
      </c>
    </row>
    <row r="97" spans="1:3" x14ac:dyDescent="0.2">
      <c r="A97" s="126" t="s">
        <v>63</v>
      </c>
      <c r="B97" s="61">
        <v>1</v>
      </c>
      <c r="C97" s="54" t="s">
        <v>222</v>
      </c>
    </row>
    <row r="98" spans="1:3" x14ac:dyDescent="0.2">
      <c r="A98" s="126"/>
      <c r="B98" s="61">
        <v>2</v>
      </c>
      <c r="C98" s="54" t="s">
        <v>223</v>
      </c>
    </row>
    <row r="99" spans="1:3" x14ac:dyDescent="0.2">
      <c r="A99" s="126"/>
      <c r="B99" s="61">
        <v>3</v>
      </c>
      <c r="C99" s="54" t="s">
        <v>224</v>
      </c>
    </row>
    <row r="100" spans="1:3" x14ac:dyDescent="0.2">
      <c r="A100" s="126"/>
      <c r="B100" s="61">
        <v>4</v>
      </c>
      <c r="C100" s="54" t="s">
        <v>225</v>
      </c>
    </row>
    <row r="101" spans="1:3" x14ac:dyDescent="0.2">
      <c r="A101" s="126"/>
      <c r="B101" s="61">
        <v>5</v>
      </c>
      <c r="C101" s="54" t="s">
        <v>226</v>
      </c>
    </row>
    <row r="102" spans="1:3" x14ac:dyDescent="0.2">
      <c r="A102" s="126" t="s">
        <v>65</v>
      </c>
      <c r="B102" s="61">
        <v>1</v>
      </c>
      <c r="C102" s="54" t="s">
        <v>227</v>
      </c>
    </row>
    <row r="103" spans="1:3" x14ac:dyDescent="0.2">
      <c r="A103" s="126"/>
      <c r="B103" s="61">
        <v>2</v>
      </c>
      <c r="C103" s="54" t="s">
        <v>228</v>
      </c>
    </row>
    <row r="104" spans="1:3" x14ac:dyDescent="0.2">
      <c r="A104" s="126"/>
      <c r="B104" s="61">
        <v>3</v>
      </c>
      <c r="C104" s="54" t="s">
        <v>229</v>
      </c>
    </row>
    <row r="105" spans="1:3" x14ac:dyDescent="0.2">
      <c r="A105" s="126"/>
      <c r="B105" s="61">
        <v>4</v>
      </c>
      <c r="C105" s="54" t="s">
        <v>230</v>
      </c>
    </row>
    <row r="106" spans="1:3" x14ac:dyDescent="0.2">
      <c r="A106" s="126" t="s">
        <v>67</v>
      </c>
      <c r="B106" s="61">
        <v>1</v>
      </c>
      <c r="C106" s="54" t="s">
        <v>231</v>
      </c>
    </row>
    <row r="107" spans="1:3" x14ac:dyDescent="0.2">
      <c r="A107" s="126"/>
      <c r="B107" s="61">
        <v>2</v>
      </c>
      <c r="C107" s="54" t="s">
        <v>232</v>
      </c>
    </row>
    <row r="108" spans="1:3" x14ac:dyDescent="0.2">
      <c r="A108" s="126"/>
      <c r="B108" s="61">
        <v>3</v>
      </c>
      <c r="C108" s="54" t="s">
        <v>233</v>
      </c>
    </row>
    <row r="109" spans="1:3" x14ac:dyDescent="0.2">
      <c r="A109" s="126"/>
      <c r="B109" s="61">
        <v>4</v>
      </c>
      <c r="C109" s="54" t="s">
        <v>234</v>
      </c>
    </row>
    <row r="110" spans="1:3" x14ac:dyDescent="0.2">
      <c r="A110" s="126" t="s">
        <v>69</v>
      </c>
      <c r="B110" s="61">
        <v>1</v>
      </c>
      <c r="C110" s="54" t="s">
        <v>235</v>
      </c>
    </row>
    <row r="111" spans="1:3" x14ac:dyDescent="0.2">
      <c r="A111" s="126"/>
      <c r="B111" s="61">
        <v>2</v>
      </c>
      <c r="C111" s="54" t="s">
        <v>236</v>
      </c>
    </row>
    <row r="112" spans="1:3" x14ac:dyDescent="0.2">
      <c r="A112" s="126"/>
      <c r="B112" s="61">
        <v>3</v>
      </c>
      <c r="C112" s="54" t="s">
        <v>237</v>
      </c>
    </row>
    <row r="113" spans="1:3" x14ac:dyDescent="0.2">
      <c r="A113" s="126" t="s">
        <v>71</v>
      </c>
      <c r="B113" s="61">
        <v>1</v>
      </c>
      <c r="C113" s="54" t="s">
        <v>238</v>
      </c>
    </row>
    <row r="114" spans="1:3" x14ac:dyDescent="0.2">
      <c r="A114" s="126"/>
      <c r="B114" s="61">
        <v>2</v>
      </c>
      <c r="C114" s="54" t="s">
        <v>239</v>
      </c>
    </row>
    <row r="115" spans="1:3" x14ac:dyDescent="0.2">
      <c r="A115" s="126"/>
      <c r="B115" s="61">
        <v>3</v>
      </c>
      <c r="C115" s="54" t="s">
        <v>240</v>
      </c>
    </row>
    <row r="116" spans="1:3" x14ac:dyDescent="0.2">
      <c r="A116" s="126"/>
      <c r="B116" s="61">
        <v>4</v>
      </c>
      <c r="C116" s="54" t="s">
        <v>241</v>
      </c>
    </row>
    <row r="117" spans="1:3" x14ac:dyDescent="0.2">
      <c r="A117" s="126" t="s">
        <v>73</v>
      </c>
      <c r="B117" s="61">
        <v>1</v>
      </c>
      <c r="C117" s="54" t="s">
        <v>242</v>
      </c>
    </row>
    <row r="118" spans="1:3" x14ac:dyDescent="0.2">
      <c r="A118" s="126"/>
      <c r="B118" s="61">
        <v>2</v>
      </c>
      <c r="C118" s="54" t="s">
        <v>243</v>
      </c>
    </row>
    <row r="119" spans="1:3" x14ac:dyDescent="0.2">
      <c r="A119" s="126"/>
      <c r="B119" s="61">
        <v>3</v>
      </c>
      <c r="C119" s="54" t="s">
        <v>244</v>
      </c>
    </row>
    <row r="120" spans="1:3" x14ac:dyDescent="0.2">
      <c r="A120" s="126"/>
      <c r="B120" s="61">
        <v>4</v>
      </c>
      <c r="C120" s="54" t="s">
        <v>245</v>
      </c>
    </row>
    <row r="121" spans="1:3" x14ac:dyDescent="0.2">
      <c r="A121" s="126"/>
      <c r="B121" s="61">
        <v>5</v>
      </c>
      <c r="C121" s="54" t="s">
        <v>246</v>
      </c>
    </row>
    <row r="122" spans="1:3" x14ac:dyDescent="0.2">
      <c r="A122" s="126" t="s">
        <v>75</v>
      </c>
      <c r="B122" s="61">
        <v>1</v>
      </c>
      <c r="C122" s="54" t="s">
        <v>247</v>
      </c>
    </row>
    <row r="123" spans="1:3" x14ac:dyDescent="0.2">
      <c r="A123" s="126"/>
      <c r="B123" s="61">
        <v>2</v>
      </c>
      <c r="C123" s="54" t="s">
        <v>248</v>
      </c>
    </row>
    <row r="124" spans="1:3" x14ac:dyDescent="0.2">
      <c r="A124" s="126"/>
      <c r="B124" s="61">
        <v>3</v>
      </c>
      <c r="C124" s="54" t="s">
        <v>249</v>
      </c>
    </row>
  </sheetData>
  <sheetProtection algorithmName="SHA-512" hashValue="q5N7vskdjLnydiYPXYd3hL/TolszpijAiAXHeIf/5J7sFqKZ2pRvuEa9dj7gBo6jIRTS06QBmlzQep8mRk82NA==" saltValue="JjoAgVTYdtU7yW6FS6D7Zw==" spinCount="100000" sheet="1" objects="1" scenarios="1"/>
  <mergeCells count="32">
    <mergeCell ref="A110:A112"/>
    <mergeCell ref="A113:A116"/>
    <mergeCell ref="A117:A121"/>
    <mergeCell ref="A122:A124"/>
    <mergeCell ref="A85:A87"/>
    <mergeCell ref="A88:A91"/>
    <mergeCell ref="A92:A96"/>
    <mergeCell ref="A97:A101"/>
    <mergeCell ref="A102:A105"/>
    <mergeCell ref="A106:A109"/>
    <mergeCell ref="A81:A84"/>
    <mergeCell ref="A42:A44"/>
    <mergeCell ref="A45:A47"/>
    <mergeCell ref="A48:A52"/>
    <mergeCell ref="A53:A56"/>
    <mergeCell ref="A57:A60"/>
    <mergeCell ref="A61:A64"/>
    <mergeCell ref="A65:A67"/>
    <mergeCell ref="A68:A72"/>
    <mergeCell ref="A73:A76"/>
    <mergeCell ref="A77:A80"/>
    <mergeCell ref="A1:A5"/>
    <mergeCell ref="A39:A41"/>
    <mergeCell ref="A6:A10"/>
    <mergeCell ref="A11:A13"/>
    <mergeCell ref="A14:A17"/>
    <mergeCell ref="A18:A21"/>
    <mergeCell ref="A22:A25"/>
    <mergeCell ref="A26:A29"/>
    <mergeCell ref="A30:A32"/>
    <mergeCell ref="A33:A35"/>
    <mergeCell ref="A36:A38"/>
  </mergeCells>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5"/>
  <sheetViews>
    <sheetView topLeftCell="B1" workbookViewId="0">
      <selection activeCell="R24" sqref="R24"/>
    </sheetView>
  </sheetViews>
  <sheetFormatPr defaultRowHeight="15" x14ac:dyDescent="0.25"/>
  <cols>
    <col min="3" max="3" width="61" customWidth="1" collapsed="1"/>
  </cols>
  <sheetData>
    <row r="1" spans="2:15" ht="15.75" thickBot="1" x14ac:dyDescent="0.3"/>
    <row r="2" spans="2:15" ht="20.25" customHeight="1" thickBot="1" x14ac:dyDescent="0.3">
      <c r="B2" s="127" t="s">
        <v>10</v>
      </c>
      <c r="C2" s="128"/>
      <c r="D2" s="127" t="s">
        <v>11</v>
      </c>
      <c r="E2" s="129"/>
      <c r="F2" s="129"/>
      <c r="G2" s="128"/>
      <c r="L2" s="130" t="s">
        <v>79</v>
      </c>
      <c r="M2" s="130"/>
      <c r="N2" s="130"/>
      <c r="O2" s="130"/>
    </row>
    <row r="3" spans="2:15" ht="20.25" customHeight="1" thickBot="1" x14ac:dyDescent="0.3">
      <c r="B3" s="11" t="s">
        <v>12</v>
      </c>
      <c r="C3" s="12" t="s">
        <v>4</v>
      </c>
      <c r="D3" s="13" t="s">
        <v>0</v>
      </c>
      <c r="E3" s="13" t="s">
        <v>1</v>
      </c>
      <c r="F3" s="13" t="s">
        <v>2</v>
      </c>
      <c r="G3" s="13" t="s">
        <v>3</v>
      </c>
      <c r="L3" s="62" t="s">
        <v>0</v>
      </c>
      <c r="M3" s="62" t="s">
        <v>1</v>
      </c>
      <c r="N3" s="62" t="s">
        <v>2</v>
      </c>
      <c r="O3" s="62" t="s">
        <v>3</v>
      </c>
    </row>
    <row r="4" spans="2:15" ht="20.25" customHeight="1" thickBot="1" x14ac:dyDescent="0.3">
      <c r="B4" s="14" t="s">
        <v>13</v>
      </c>
      <c r="C4" s="15" t="s">
        <v>14</v>
      </c>
      <c r="D4" s="37">
        <v>2</v>
      </c>
      <c r="E4" s="37">
        <v>3</v>
      </c>
      <c r="F4" s="37">
        <v>4</v>
      </c>
      <c r="G4" s="37">
        <v>5</v>
      </c>
      <c r="H4" s="18">
        <v>2</v>
      </c>
      <c r="I4" s="18">
        <v>3</v>
      </c>
      <c r="J4" s="18">
        <v>4</v>
      </c>
      <c r="K4" s="18">
        <v>5</v>
      </c>
      <c r="L4" s="20" t="s">
        <v>80</v>
      </c>
      <c r="M4" s="20" t="s">
        <v>80</v>
      </c>
      <c r="N4" s="20" t="s">
        <v>80</v>
      </c>
      <c r="O4" s="20" t="s">
        <v>80</v>
      </c>
    </row>
    <row r="5" spans="2:15" ht="20.25" customHeight="1" thickBot="1" x14ac:dyDescent="0.3">
      <c r="B5" s="14" t="s">
        <v>15</v>
      </c>
      <c r="C5" s="15" t="s">
        <v>16</v>
      </c>
      <c r="D5" s="37">
        <v>2</v>
      </c>
      <c r="E5" s="37">
        <v>3</v>
      </c>
      <c r="F5" s="37">
        <v>4</v>
      </c>
      <c r="G5" s="37">
        <v>5</v>
      </c>
      <c r="H5" s="18">
        <v>2</v>
      </c>
      <c r="I5" s="18">
        <v>3</v>
      </c>
      <c r="J5" s="18">
        <v>4</v>
      </c>
      <c r="K5" s="18">
        <v>5</v>
      </c>
      <c r="L5" s="20" t="s">
        <v>80</v>
      </c>
      <c r="M5" s="20" t="s">
        <v>80</v>
      </c>
      <c r="N5" s="20" t="s">
        <v>80</v>
      </c>
      <c r="O5" s="20" t="s">
        <v>80</v>
      </c>
    </row>
    <row r="6" spans="2:15" ht="20.25" customHeight="1" thickBot="1" x14ac:dyDescent="0.3">
      <c r="B6" s="14" t="s">
        <v>17</v>
      </c>
      <c r="C6" s="15" t="s">
        <v>18</v>
      </c>
      <c r="D6" s="38">
        <v>2</v>
      </c>
      <c r="E6" s="38">
        <v>2</v>
      </c>
      <c r="F6" s="37">
        <v>2</v>
      </c>
      <c r="G6" s="37">
        <v>3</v>
      </c>
      <c r="H6" s="18">
        <v>2</v>
      </c>
      <c r="I6" s="18">
        <v>3</v>
      </c>
      <c r="J6" s="18"/>
      <c r="K6" s="18"/>
      <c r="L6" s="20" t="s">
        <v>78</v>
      </c>
      <c r="M6" s="20" t="s">
        <v>78</v>
      </c>
      <c r="N6" s="20" t="s">
        <v>80</v>
      </c>
      <c r="O6" s="20" t="s">
        <v>80</v>
      </c>
    </row>
    <row r="7" spans="2:15" ht="20.25" customHeight="1" thickBot="1" x14ac:dyDescent="0.3">
      <c r="B7" s="14" t="s">
        <v>19</v>
      </c>
      <c r="C7" s="15" t="s">
        <v>20</v>
      </c>
      <c r="D7" s="37">
        <v>3</v>
      </c>
      <c r="E7" s="37">
        <v>3</v>
      </c>
      <c r="F7" s="37">
        <v>4</v>
      </c>
      <c r="G7" s="37">
        <v>4</v>
      </c>
      <c r="H7" s="18">
        <v>2</v>
      </c>
      <c r="I7" s="18">
        <v>3</v>
      </c>
      <c r="J7" s="18">
        <v>4</v>
      </c>
      <c r="K7" s="18"/>
      <c r="L7" s="20" t="s">
        <v>80</v>
      </c>
      <c r="M7" s="20" t="s">
        <v>80</v>
      </c>
      <c r="N7" s="20" t="s">
        <v>80</v>
      </c>
      <c r="O7" s="20" t="s">
        <v>80</v>
      </c>
    </row>
    <row r="8" spans="2:15" ht="20.25" customHeight="1" thickBot="1" x14ac:dyDescent="0.3">
      <c r="B8" s="14" t="s">
        <v>21</v>
      </c>
      <c r="C8" s="15" t="s">
        <v>22</v>
      </c>
      <c r="D8" s="37">
        <v>3</v>
      </c>
      <c r="E8" s="37">
        <v>3</v>
      </c>
      <c r="F8" s="37">
        <v>4</v>
      </c>
      <c r="G8" s="37">
        <v>4</v>
      </c>
      <c r="H8" s="18">
        <v>2</v>
      </c>
      <c r="I8" s="18">
        <v>3</v>
      </c>
      <c r="J8" s="18">
        <v>4</v>
      </c>
      <c r="K8" s="18"/>
      <c r="L8" s="20" t="s">
        <v>80</v>
      </c>
      <c r="M8" s="20" t="s">
        <v>80</v>
      </c>
      <c r="N8" s="20" t="s">
        <v>80</v>
      </c>
      <c r="O8" s="20" t="s">
        <v>80</v>
      </c>
    </row>
    <row r="9" spans="2:15" ht="20.25" customHeight="1" thickBot="1" x14ac:dyDescent="0.3">
      <c r="B9" s="14" t="s">
        <v>23</v>
      </c>
      <c r="C9" s="15" t="s">
        <v>24</v>
      </c>
      <c r="D9" s="38">
        <v>2</v>
      </c>
      <c r="E9" s="38">
        <v>2</v>
      </c>
      <c r="F9" s="37">
        <v>2</v>
      </c>
      <c r="G9" s="37">
        <v>3</v>
      </c>
      <c r="H9" s="18">
        <v>2</v>
      </c>
      <c r="I9" s="18">
        <v>3</v>
      </c>
      <c r="J9" s="18">
        <v>4</v>
      </c>
      <c r="K9" s="18"/>
      <c r="L9" s="20" t="s">
        <v>78</v>
      </c>
      <c r="M9" s="20" t="s">
        <v>78</v>
      </c>
      <c r="N9" s="20" t="s">
        <v>80</v>
      </c>
      <c r="O9" s="20" t="s">
        <v>80</v>
      </c>
    </row>
    <row r="10" spans="2:15" ht="20.25" customHeight="1" thickBot="1" x14ac:dyDescent="0.3">
      <c r="B10" s="14" t="s">
        <v>25</v>
      </c>
      <c r="C10" s="15" t="s">
        <v>26</v>
      </c>
      <c r="D10" s="38">
        <v>2</v>
      </c>
      <c r="E10" s="38">
        <v>2</v>
      </c>
      <c r="F10" s="39">
        <v>2</v>
      </c>
      <c r="G10" s="37">
        <v>3</v>
      </c>
      <c r="H10" s="18">
        <v>2</v>
      </c>
      <c r="I10" s="18">
        <v>3</v>
      </c>
      <c r="J10" s="18">
        <v>4</v>
      </c>
      <c r="K10" s="18"/>
      <c r="L10" s="20" t="s">
        <v>78</v>
      </c>
      <c r="M10" s="20" t="s">
        <v>78</v>
      </c>
      <c r="N10" s="20" t="s">
        <v>80</v>
      </c>
      <c r="O10" s="20" t="s">
        <v>80</v>
      </c>
    </row>
    <row r="11" spans="2:15" ht="20.25" customHeight="1" thickBot="1" x14ac:dyDescent="0.3">
      <c r="B11" s="14" t="s">
        <v>27</v>
      </c>
      <c r="C11" s="15" t="s">
        <v>28</v>
      </c>
      <c r="D11" s="37">
        <v>2</v>
      </c>
      <c r="E11" s="37">
        <v>2</v>
      </c>
      <c r="F11" s="37">
        <v>2</v>
      </c>
      <c r="G11" s="37">
        <v>3</v>
      </c>
      <c r="H11" s="18">
        <v>2</v>
      </c>
      <c r="I11" s="18">
        <v>3</v>
      </c>
      <c r="J11" s="18"/>
      <c r="K11" s="18"/>
      <c r="L11" s="20" t="s">
        <v>80</v>
      </c>
      <c r="M11" s="20" t="s">
        <v>80</v>
      </c>
      <c r="N11" s="20" t="s">
        <v>80</v>
      </c>
      <c r="O11" s="20" t="s">
        <v>80</v>
      </c>
    </row>
    <row r="12" spans="2:15" ht="20.25" customHeight="1" thickBot="1" x14ac:dyDescent="0.3">
      <c r="B12" s="14" t="s">
        <v>29</v>
      </c>
      <c r="C12" s="15" t="s">
        <v>30</v>
      </c>
      <c r="D12" s="37">
        <v>2</v>
      </c>
      <c r="E12" s="37">
        <v>2</v>
      </c>
      <c r="F12" s="37">
        <v>2</v>
      </c>
      <c r="G12" s="37">
        <v>3</v>
      </c>
      <c r="H12" s="18">
        <v>2</v>
      </c>
      <c r="I12" s="18">
        <v>3</v>
      </c>
      <c r="J12" s="18"/>
      <c r="K12" s="18"/>
      <c r="L12" s="20" t="s">
        <v>80</v>
      </c>
      <c r="M12" s="20" t="s">
        <v>80</v>
      </c>
      <c r="N12" s="20" t="s">
        <v>80</v>
      </c>
      <c r="O12" s="20" t="s">
        <v>80</v>
      </c>
    </row>
    <row r="13" spans="2:15" ht="20.25" customHeight="1" thickBot="1" x14ac:dyDescent="0.3">
      <c r="B13" s="14" t="s">
        <v>31</v>
      </c>
      <c r="C13" s="15" t="s">
        <v>32</v>
      </c>
      <c r="D13" s="37">
        <v>2</v>
      </c>
      <c r="E13" s="37">
        <v>2</v>
      </c>
      <c r="F13" s="37">
        <v>2</v>
      </c>
      <c r="G13" s="37">
        <v>3</v>
      </c>
      <c r="H13" s="18">
        <v>2</v>
      </c>
      <c r="I13" s="18">
        <v>3</v>
      </c>
      <c r="J13" s="18"/>
      <c r="K13" s="18"/>
      <c r="L13" s="20" t="s">
        <v>80</v>
      </c>
      <c r="M13" s="20" t="s">
        <v>80</v>
      </c>
      <c r="N13" s="20" t="s">
        <v>80</v>
      </c>
      <c r="O13" s="20" t="s">
        <v>80</v>
      </c>
    </row>
    <row r="14" spans="2:15" ht="20.25" customHeight="1" thickBot="1" x14ac:dyDescent="0.3">
      <c r="B14" s="14" t="s">
        <v>33</v>
      </c>
      <c r="C14" s="15" t="s">
        <v>34</v>
      </c>
      <c r="D14" s="37">
        <v>2</v>
      </c>
      <c r="E14" s="37">
        <v>2</v>
      </c>
      <c r="F14" s="37">
        <v>3</v>
      </c>
      <c r="G14" s="37">
        <v>3</v>
      </c>
      <c r="H14" s="18">
        <v>2</v>
      </c>
      <c r="I14" s="18">
        <v>3</v>
      </c>
      <c r="J14" s="18"/>
      <c r="K14" s="18"/>
      <c r="L14" s="20" t="s">
        <v>80</v>
      </c>
      <c r="M14" s="20" t="s">
        <v>80</v>
      </c>
      <c r="N14" s="20" t="s">
        <v>80</v>
      </c>
      <c r="O14" s="20" t="s">
        <v>80</v>
      </c>
    </row>
    <row r="15" spans="2:15" ht="20.25" customHeight="1" thickBot="1" x14ac:dyDescent="0.3">
      <c r="B15" s="14" t="s">
        <v>35</v>
      </c>
      <c r="C15" s="15" t="s">
        <v>36</v>
      </c>
      <c r="D15" s="37">
        <v>2</v>
      </c>
      <c r="E15" s="37">
        <v>2</v>
      </c>
      <c r="F15" s="37">
        <v>3</v>
      </c>
      <c r="G15" s="37">
        <v>3</v>
      </c>
      <c r="H15" s="18">
        <v>2</v>
      </c>
      <c r="I15" s="18">
        <v>3</v>
      </c>
      <c r="J15" s="18"/>
      <c r="K15" s="18"/>
      <c r="L15" s="20" t="s">
        <v>80</v>
      </c>
      <c r="M15" s="20" t="s">
        <v>80</v>
      </c>
      <c r="N15" s="20" t="s">
        <v>80</v>
      </c>
      <c r="O15" s="20" t="s">
        <v>80</v>
      </c>
    </row>
    <row r="16" spans="2:15" ht="20.25" customHeight="1" thickBot="1" x14ac:dyDescent="0.3">
      <c r="B16" s="14" t="s">
        <v>37</v>
      </c>
      <c r="C16" s="15" t="s">
        <v>38</v>
      </c>
      <c r="D16" s="37">
        <v>2</v>
      </c>
      <c r="E16" s="37">
        <v>2</v>
      </c>
      <c r="F16" s="37">
        <v>3</v>
      </c>
      <c r="G16" s="37">
        <v>3</v>
      </c>
      <c r="H16" s="18">
        <v>2</v>
      </c>
      <c r="I16" s="18">
        <v>3</v>
      </c>
      <c r="J16" s="18"/>
      <c r="K16" s="18"/>
      <c r="L16" s="20" t="s">
        <v>80</v>
      </c>
      <c r="M16" s="20" t="s">
        <v>80</v>
      </c>
      <c r="N16" s="20" t="s">
        <v>80</v>
      </c>
      <c r="O16" s="20" t="s">
        <v>80</v>
      </c>
    </row>
    <row r="17" spans="2:15" ht="20.25" customHeight="1" thickBot="1" x14ac:dyDescent="0.3">
      <c r="B17" s="14" t="s">
        <v>39</v>
      </c>
      <c r="C17" s="15" t="s">
        <v>40</v>
      </c>
      <c r="D17" s="38">
        <v>2</v>
      </c>
      <c r="E17" s="37">
        <v>3</v>
      </c>
      <c r="F17" s="37">
        <v>4</v>
      </c>
      <c r="G17" s="37">
        <v>5</v>
      </c>
      <c r="H17" s="18">
        <v>2</v>
      </c>
      <c r="I17" s="18">
        <v>3</v>
      </c>
      <c r="J17" s="18">
        <v>4</v>
      </c>
      <c r="K17" s="18">
        <v>5</v>
      </c>
      <c r="L17" s="20" t="s">
        <v>78</v>
      </c>
      <c r="M17" s="20" t="s">
        <v>80</v>
      </c>
      <c r="N17" s="20" t="s">
        <v>80</v>
      </c>
      <c r="O17" s="20" t="s">
        <v>80</v>
      </c>
    </row>
    <row r="18" spans="2:15" ht="20.25" customHeight="1" thickBot="1" x14ac:dyDescent="0.3">
      <c r="B18" s="14" t="s">
        <v>41</v>
      </c>
      <c r="C18" s="15" t="s">
        <v>42</v>
      </c>
      <c r="D18" s="38">
        <v>2</v>
      </c>
      <c r="E18" s="38">
        <v>2</v>
      </c>
      <c r="F18" s="37">
        <v>2</v>
      </c>
      <c r="G18" s="37">
        <v>3</v>
      </c>
      <c r="H18" s="18">
        <v>2</v>
      </c>
      <c r="I18" s="18">
        <v>3</v>
      </c>
      <c r="J18" s="18">
        <v>4</v>
      </c>
      <c r="K18" s="18"/>
      <c r="L18" s="20" t="s">
        <v>78</v>
      </c>
      <c r="M18" s="20" t="s">
        <v>78</v>
      </c>
      <c r="N18" s="20" t="s">
        <v>80</v>
      </c>
      <c r="O18" s="20" t="s">
        <v>80</v>
      </c>
    </row>
    <row r="19" spans="2:15" ht="20.25" customHeight="1" thickBot="1" x14ac:dyDescent="0.3">
      <c r="B19" s="14" t="s">
        <v>43</v>
      </c>
      <c r="C19" s="15" t="s">
        <v>44</v>
      </c>
      <c r="D19" s="38">
        <v>2</v>
      </c>
      <c r="E19" s="38">
        <v>2</v>
      </c>
      <c r="F19" s="38">
        <v>2</v>
      </c>
      <c r="G19" s="37">
        <v>3</v>
      </c>
      <c r="H19" s="18">
        <v>2</v>
      </c>
      <c r="I19" s="18">
        <v>3</v>
      </c>
      <c r="J19" s="18">
        <v>4</v>
      </c>
      <c r="K19" s="18"/>
      <c r="L19" s="20" t="s">
        <v>78</v>
      </c>
      <c r="M19" s="20" t="s">
        <v>78</v>
      </c>
      <c r="N19" s="20" t="s">
        <v>78</v>
      </c>
      <c r="O19" s="20" t="s">
        <v>80</v>
      </c>
    </row>
    <row r="20" spans="2:15" ht="20.25" customHeight="1" thickBot="1" x14ac:dyDescent="0.3">
      <c r="B20" s="14" t="s">
        <v>45</v>
      </c>
      <c r="C20" s="15" t="s">
        <v>46</v>
      </c>
      <c r="D20" s="38">
        <v>3</v>
      </c>
      <c r="E20" s="38">
        <v>3</v>
      </c>
      <c r="F20" s="37">
        <v>3</v>
      </c>
      <c r="G20" s="37">
        <v>4</v>
      </c>
      <c r="H20" s="18">
        <v>2</v>
      </c>
      <c r="I20" s="18">
        <v>3</v>
      </c>
      <c r="J20" s="18">
        <v>4</v>
      </c>
      <c r="K20" s="18"/>
      <c r="L20" s="20" t="s">
        <v>78</v>
      </c>
      <c r="M20" s="20" t="s">
        <v>78</v>
      </c>
      <c r="N20" s="20" t="s">
        <v>80</v>
      </c>
      <c r="O20" s="20" t="s">
        <v>80</v>
      </c>
    </row>
    <row r="21" spans="2:15" ht="20.25" customHeight="1" thickBot="1" x14ac:dyDescent="0.3">
      <c r="B21" s="14" t="s">
        <v>47</v>
      </c>
      <c r="C21" s="15" t="s">
        <v>48</v>
      </c>
      <c r="D21" s="38">
        <v>2</v>
      </c>
      <c r="E21" s="38">
        <v>2</v>
      </c>
      <c r="F21" s="37">
        <v>3</v>
      </c>
      <c r="G21" s="37">
        <v>3</v>
      </c>
      <c r="H21" s="18">
        <v>2</v>
      </c>
      <c r="I21" s="18">
        <v>3</v>
      </c>
      <c r="J21" s="18"/>
      <c r="K21" s="18"/>
      <c r="L21" s="20" t="s">
        <v>78</v>
      </c>
      <c r="M21" s="20" t="s">
        <v>78</v>
      </c>
      <c r="N21" s="20" t="s">
        <v>80</v>
      </c>
      <c r="O21" s="20" t="s">
        <v>80</v>
      </c>
    </row>
    <row r="22" spans="2:15" ht="20.25" customHeight="1" thickBot="1" x14ac:dyDescent="0.3">
      <c r="B22" s="14" t="s">
        <v>49</v>
      </c>
      <c r="C22" s="15" t="s">
        <v>50</v>
      </c>
      <c r="D22" s="37">
        <v>2</v>
      </c>
      <c r="E22" s="37">
        <v>2</v>
      </c>
      <c r="F22" s="37">
        <v>3</v>
      </c>
      <c r="G22" s="37">
        <v>3</v>
      </c>
      <c r="H22" s="18">
        <v>2</v>
      </c>
      <c r="I22" s="18">
        <v>3</v>
      </c>
      <c r="J22" s="18">
        <v>4</v>
      </c>
      <c r="K22" s="18">
        <v>5</v>
      </c>
      <c r="L22" s="20" t="s">
        <v>80</v>
      </c>
      <c r="M22" s="20" t="s">
        <v>80</v>
      </c>
      <c r="N22" s="20" t="s">
        <v>80</v>
      </c>
      <c r="O22" s="20" t="s">
        <v>80</v>
      </c>
    </row>
    <row r="23" spans="2:15" ht="20.25" customHeight="1" thickBot="1" x14ac:dyDescent="0.3">
      <c r="B23" s="14" t="s">
        <v>51</v>
      </c>
      <c r="C23" s="15" t="s">
        <v>52</v>
      </c>
      <c r="D23" s="37">
        <v>2</v>
      </c>
      <c r="E23" s="37">
        <v>2</v>
      </c>
      <c r="F23" s="37">
        <v>3</v>
      </c>
      <c r="G23" s="37">
        <v>3</v>
      </c>
      <c r="H23" s="18">
        <v>2</v>
      </c>
      <c r="I23" s="18">
        <v>3</v>
      </c>
      <c r="J23" s="18">
        <v>4</v>
      </c>
      <c r="K23" s="18"/>
      <c r="L23" s="20" t="s">
        <v>80</v>
      </c>
      <c r="M23" s="20" t="s">
        <v>80</v>
      </c>
      <c r="N23" s="20" t="s">
        <v>80</v>
      </c>
      <c r="O23" s="20" t="s">
        <v>80</v>
      </c>
    </row>
    <row r="24" spans="2:15" ht="20.25" customHeight="1" thickBot="1" x14ac:dyDescent="0.3">
      <c r="B24" s="14" t="s">
        <v>53</v>
      </c>
      <c r="C24" s="15" t="s">
        <v>54</v>
      </c>
      <c r="D24" s="37">
        <v>2</v>
      </c>
      <c r="E24" s="37">
        <v>2</v>
      </c>
      <c r="F24" s="37">
        <v>3</v>
      </c>
      <c r="G24" s="37">
        <v>3</v>
      </c>
      <c r="H24" s="18">
        <v>2</v>
      </c>
      <c r="I24" s="18">
        <v>3</v>
      </c>
      <c r="J24" s="18">
        <v>4</v>
      </c>
      <c r="K24" s="18"/>
      <c r="L24" s="20" t="s">
        <v>80</v>
      </c>
      <c r="M24" s="20" t="s">
        <v>80</v>
      </c>
      <c r="N24" s="20" t="s">
        <v>80</v>
      </c>
      <c r="O24" s="20" t="s">
        <v>80</v>
      </c>
    </row>
    <row r="25" spans="2:15" ht="20.25" customHeight="1" thickBot="1" x14ac:dyDescent="0.3">
      <c r="B25" s="14" t="s">
        <v>55</v>
      </c>
      <c r="C25" s="15" t="s">
        <v>56</v>
      </c>
      <c r="D25" s="37">
        <v>2</v>
      </c>
      <c r="E25" s="37">
        <v>2</v>
      </c>
      <c r="F25" s="37">
        <v>3</v>
      </c>
      <c r="G25" s="37">
        <v>3</v>
      </c>
      <c r="H25" s="18">
        <v>2</v>
      </c>
      <c r="I25" s="18">
        <v>3</v>
      </c>
      <c r="J25" s="18">
        <v>4</v>
      </c>
      <c r="K25" s="18"/>
      <c r="L25" s="20" t="s">
        <v>80</v>
      </c>
      <c r="M25" s="20" t="s">
        <v>80</v>
      </c>
      <c r="N25" s="20" t="s">
        <v>80</v>
      </c>
      <c r="O25" s="20" t="s">
        <v>80</v>
      </c>
    </row>
    <row r="26" spans="2:15" ht="20.25" customHeight="1" thickBot="1" x14ac:dyDescent="0.3">
      <c r="B26" s="14" t="s">
        <v>57</v>
      </c>
      <c r="C26" s="15" t="s">
        <v>58</v>
      </c>
      <c r="D26" s="38">
        <v>2</v>
      </c>
      <c r="E26" s="37">
        <v>2</v>
      </c>
      <c r="F26" s="37">
        <v>3</v>
      </c>
      <c r="G26" s="37">
        <v>3</v>
      </c>
      <c r="H26" s="18">
        <v>2</v>
      </c>
      <c r="I26" s="18">
        <v>3</v>
      </c>
      <c r="J26" s="18"/>
      <c r="K26" s="18"/>
      <c r="L26" s="20" t="s">
        <v>78</v>
      </c>
      <c r="M26" s="20" t="s">
        <v>80</v>
      </c>
      <c r="N26" s="20" t="s">
        <v>80</v>
      </c>
      <c r="O26" s="20" t="s">
        <v>80</v>
      </c>
    </row>
    <row r="27" spans="2:15" ht="20.25" customHeight="1" thickBot="1" x14ac:dyDescent="0.3">
      <c r="B27" s="14" t="s">
        <v>59</v>
      </c>
      <c r="C27" s="15" t="s">
        <v>60</v>
      </c>
      <c r="D27" s="38">
        <v>2</v>
      </c>
      <c r="E27" s="37">
        <v>2</v>
      </c>
      <c r="F27" s="37">
        <v>3</v>
      </c>
      <c r="G27" s="37">
        <v>3</v>
      </c>
      <c r="H27" s="18">
        <v>2</v>
      </c>
      <c r="I27" s="18">
        <v>3</v>
      </c>
      <c r="J27" s="18">
        <v>4</v>
      </c>
      <c r="K27" s="18"/>
      <c r="L27" s="20" t="s">
        <v>78</v>
      </c>
      <c r="M27" s="20" t="s">
        <v>80</v>
      </c>
      <c r="N27" s="20" t="s">
        <v>80</v>
      </c>
      <c r="O27" s="20" t="s">
        <v>80</v>
      </c>
    </row>
    <row r="28" spans="2:15" ht="20.25" customHeight="1" thickBot="1" x14ac:dyDescent="0.3">
      <c r="B28" s="14" t="s">
        <v>61</v>
      </c>
      <c r="C28" s="15" t="s">
        <v>62</v>
      </c>
      <c r="D28" s="37">
        <v>2</v>
      </c>
      <c r="E28" s="37">
        <v>3</v>
      </c>
      <c r="F28" s="37">
        <v>4</v>
      </c>
      <c r="G28" s="37">
        <v>5</v>
      </c>
      <c r="H28" s="18">
        <v>2</v>
      </c>
      <c r="I28" s="18">
        <v>3</v>
      </c>
      <c r="J28" s="18">
        <v>4</v>
      </c>
      <c r="K28" s="18">
        <v>5</v>
      </c>
      <c r="L28" s="20" t="s">
        <v>80</v>
      </c>
      <c r="M28" s="20" t="s">
        <v>80</v>
      </c>
      <c r="N28" s="20" t="s">
        <v>80</v>
      </c>
      <c r="O28" s="20" t="s">
        <v>80</v>
      </c>
    </row>
    <row r="29" spans="2:15" ht="20.25" customHeight="1" thickBot="1" x14ac:dyDescent="0.3">
      <c r="B29" s="14" t="s">
        <v>63</v>
      </c>
      <c r="C29" s="16" t="s">
        <v>64</v>
      </c>
      <c r="D29" s="37">
        <v>3</v>
      </c>
      <c r="E29" s="37">
        <v>3</v>
      </c>
      <c r="F29" s="37">
        <v>4</v>
      </c>
      <c r="G29" s="37">
        <v>4</v>
      </c>
      <c r="H29" s="18">
        <v>2</v>
      </c>
      <c r="I29" s="18">
        <v>3</v>
      </c>
      <c r="J29" s="18">
        <v>4</v>
      </c>
      <c r="K29" s="18">
        <v>5</v>
      </c>
      <c r="L29" s="20" t="s">
        <v>80</v>
      </c>
      <c r="M29" s="20" t="s">
        <v>80</v>
      </c>
      <c r="N29" s="20" t="s">
        <v>80</v>
      </c>
      <c r="O29" s="20" t="s">
        <v>80</v>
      </c>
    </row>
    <row r="30" spans="2:15" ht="20.25" customHeight="1" thickBot="1" x14ac:dyDescent="0.3">
      <c r="B30" s="14" t="s">
        <v>65</v>
      </c>
      <c r="C30" s="15" t="s">
        <v>66</v>
      </c>
      <c r="D30" s="38">
        <v>2</v>
      </c>
      <c r="E30" s="38">
        <v>2</v>
      </c>
      <c r="F30" s="38">
        <v>2</v>
      </c>
      <c r="G30" s="37">
        <v>3</v>
      </c>
      <c r="H30" s="18">
        <v>2</v>
      </c>
      <c r="I30" s="18">
        <v>3</v>
      </c>
      <c r="J30" s="18">
        <v>4</v>
      </c>
      <c r="K30" s="18"/>
      <c r="L30" s="20" t="s">
        <v>78</v>
      </c>
      <c r="M30" s="20" t="s">
        <v>78</v>
      </c>
      <c r="N30" s="20" t="s">
        <v>78</v>
      </c>
      <c r="O30" s="20" t="s">
        <v>80</v>
      </c>
    </row>
    <row r="31" spans="2:15" ht="20.25" customHeight="1" thickBot="1" x14ac:dyDescent="0.3">
      <c r="B31" s="14" t="s">
        <v>67</v>
      </c>
      <c r="C31" s="15" t="s">
        <v>68</v>
      </c>
      <c r="D31" s="38">
        <v>2</v>
      </c>
      <c r="E31" s="38">
        <v>2</v>
      </c>
      <c r="F31" s="37">
        <v>3</v>
      </c>
      <c r="G31" s="37">
        <v>3</v>
      </c>
      <c r="H31" s="18">
        <v>2</v>
      </c>
      <c r="I31" s="18">
        <v>3</v>
      </c>
      <c r="J31" s="18">
        <v>4</v>
      </c>
      <c r="K31" s="18"/>
      <c r="L31" s="20" t="s">
        <v>78</v>
      </c>
      <c r="M31" s="20" t="s">
        <v>78</v>
      </c>
      <c r="N31" s="20" t="s">
        <v>80</v>
      </c>
      <c r="O31" s="20" t="s">
        <v>80</v>
      </c>
    </row>
    <row r="32" spans="2:15" ht="20.25" customHeight="1" thickBot="1" x14ac:dyDescent="0.3">
      <c r="B32" s="14" t="s">
        <v>69</v>
      </c>
      <c r="C32" s="15" t="s">
        <v>70</v>
      </c>
      <c r="D32" s="38">
        <v>2</v>
      </c>
      <c r="E32" s="38">
        <v>2</v>
      </c>
      <c r="F32" s="37">
        <v>3</v>
      </c>
      <c r="G32" s="37">
        <v>3</v>
      </c>
      <c r="H32" s="18">
        <v>2</v>
      </c>
      <c r="I32" s="18">
        <v>3</v>
      </c>
      <c r="J32" s="18"/>
      <c r="K32" s="18"/>
      <c r="L32" s="20" t="s">
        <v>78</v>
      </c>
      <c r="M32" s="20" t="s">
        <v>78</v>
      </c>
      <c r="N32" s="20" t="s">
        <v>80</v>
      </c>
      <c r="O32" s="20" t="s">
        <v>80</v>
      </c>
    </row>
    <row r="33" spans="2:15" ht="20.25" customHeight="1" thickBot="1" x14ac:dyDescent="0.3">
      <c r="B33" s="14" t="s">
        <v>71</v>
      </c>
      <c r="C33" s="15" t="s">
        <v>72</v>
      </c>
      <c r="D33" s="37">
        <v>2</v>
      </c>
      <c r="E33" s="37">
        <v>2</v>
      </c>
      <c r="F33" s="37">
        <v>3</v>
      </c>
      <c r="G33" s="37">
        <v>4</v>
      </c>
      <c r="H33" s="18">
        <v>2</v>
      </c>
      <c r="I33" s="18">
        <v>3</v>
      </c>
      <c r="J33" s="18">
        <v>4</v>
      </c>
      <c r="K33" s="18"/>
      <c r="L33" s="20" t="s">
        <v>80</v>
      </c>
      <c r="M33" s="20" t="s">
        <v>80</v>
      </c>
      <c r="N33" s="20" t="s">
        <v>80</v>
      </c>
      <c r="O33" s="20" t="s">
        <v>80</v>
      </c>
    </row>
    <row r="34" spans="2:15" ht="20.25" customHeight="1" thickBot="1" x14ac:dyDescent="0.3">
      <c r="B34" s="14" t="s">
        <v>73</v>
      </c>
      <c r="C34" s="15" t="s">
        <v>74</v>
      </c>
      <c r="D34" s="38">
        <v>2</v>
      </c>
      <c r="E34" s="38">
        <v>3</v>
      </c>
      <c r="F34" s="37">
        <v>3</v>
      </c>
      <c r="G34" s="37">
        <v>4</v>
      </c>
      <c r="H34" s="18">
        <v>2</v>
      </c>
      <c r="I34" s="18">
        <v>3</v>
      </c>
      <c r="J34" s="18">
        <v>4</v>
      </c>
      <c r="K34" s="18">
        <v>5</v>
      </c>
      <c r="L34" s="20" t="s">
        <v>78</v>
      </c>
      <c r="M34" s="20" t="s">
        <v>78</v>
      </c>
      <c r="N34" s="20" t="s">
        <v>80</v>
      </c>
      <c r="O34" s="20" t="s">
        <v>80</v>
      </c>
    </row>
    <row r="35" spans="2:15" ht="20.25" customHeight="1" thickBot="1" x14ac:dyDescent="0.3">
      <c r="B35" s="14" t="s">
        <v>75</v>
      </c>
      <c r="C35" s="15" t="s">
        <v>76</v>
      </c>
      <c r="D35" s="38">
        <v>2</v>
      </c>
      <c r="E35" s="38">
        <v>2</v>
      </c>
      <c r="F35" s="37">
        <v>3</v>
      </c>
      <c r="G35" s="37">
        <v>3</v>
      </c>
      <c r="H35" s="18">
        <v>2</v>
      </c>
      <c r="I35" s="18">
        <v>3</v>
      </c>
      <c r="J35" s="18"/>
      <c r="K35" s="18"/>
      <c r="L35" s="20" t="s">
        <v>78</v>
      </c>
      <c r="M35" s="20" t="s">
        <v>78</v>
      </c>
      <c r="N35" s="20" t="s">
        <v>80</v>
      </c>
      <c r="O35" s="20" t="s">
        <v>80</v>
      </c>
    </row>
  </sheetData>
  <sheetProtection algorithmName="SHA-512" hashValue="Nf+hckSr6QAJ5e9ES2fxkPZfzlGGvu9HPlB92K3mwSaWJH8PrNgA2mHjRFysfUqI9dT35loqioMyWlC7Bd3Iug==" saltValue="fuvJfLdFw7poIoCTKRaBpw==" spinCount="100000" sheet="1" objects="1" scenarios="1"/>
  <mergeCells count="3">
    <mergeCell ref="B2:C2"/>
    <mergeCell ref="D2:G2"/>
    <mergeCell ref="L2:O2"/>
  </mergeCells>
  <phoneticPr fontId="15" type="noConversion"/>
  <pageMargins left="0.511811024" right="0.511811024" top="0.78740157499999996" bottom="0.78740157499999996" header="0.31496062000000002" footer="0.31496062000000002"/>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0"/>
  <sheetViews>
    <sheetView zoomScale="90" zoomScaleNormal="90" workbookViewId="0">
      <selection activeCell="F25" sqref="F25"/>
    </sheetView>
  </sheetViews>
  <sheetFormatPr defaultRowHeight="15" x14ac:dyDescent="0.25"/>
  <cols>
    <col min="1" max="1" width="4" style="65" bestFit="1" customWidth="1" collapsed="1"/>
    <col min="2" max="2" width="37.28515625" style="65" bestFit="1" customWidth="1" collapsed="1"/>
    <col min="3" max="3" width="34.42578125" style="65" bestFit="1" customWidth="1" collapsed="1"/>
    <col min="4" max="4" width="13.85546875" style="65" bestFit="1" customWidth="1" collapsed="1"/>
    <col min="5" max="5" width="4" style="65" bestFit="1" customWidth="1" collapsed="1"/>
    <col min="6" max="37" width="5.7109375" style="65" customWidth="1" collapsed="1"/>
    <col min="38" max="16384" width="9.140625" style="65" collapsed="1"/>
  </cols>
  <sheetData>
    <row r="1" spans="1:37" x14ac:dyDescent="0.25">
      <c r="F1" s="131" t="s">
        <v>288</v>
      </c>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row>
    <row r="2" spans="1:37" x14ac:dyDescent="0.25">
      <c r="A2" s="66"/>
      <c r="B2" s="66"/>
      <c r="C2" s="66"/>
      <c r="D2" s="66"/>
      <c r="E2" s="66"/>
      <c r="F2" s="67" t="s">
        <v>13</v>
      </c>
      <c r="G2" s="67" t="s">
        <v>15</v>
      </c>
      <c r="H2" s="67" t="s">
        <v>17</v>
      </c>
      <c r="I2" s="67" t="s">
        <v>19</v>
      </c>
      <c r="J2" s="67" t="s">
        <v>21</v>
      </c>
      <c r="K2" s="67" t="s">
        <v>23</v>
      </c>
      <c r="L2" s="67" t="s">
        <v>25</v>
      </c>
      <c r="M2" s="67" t="s">
        <v>27</v>
      </c>
      <c r="N2" s="67" t="s">
        <v>29</v>
      </c>
      <c r="O2" s="67" t="s">
        <v>31</v>
      </c>
      <c r="P2" s="67" t="s">
        <v>33</v>
      </c>
      <c r="Q2" s="67" t="s">
        <v>35</v>
      </c>
      <c r="R2" s="67" t="s">
        <v>37</v>
      </c>
      <c r="S2" s="67" t="s">
        <v>39</v>
      </c>
      <c r="T2" s="67" t="s">
        <v>41</v>
      </c>
      <c r="U2" s="67" t="s">
        <v>43</v>
      </c>
      <c r="V2" s="67" t="s">
        <v>45</v>
      </c>
      <c r="W2" s="67" t="s">
        <v>47</v>
      </c>
      <c r="X2" s="67" t="s">
        <v>49</v>
      </c>
      <c r="Y2" s="67" t="s">
        <v>51</v>
      </c>
      <c r="Z2" s="67" t="s">
        <v>53</v>
      </c>
      <c r="AA2" s="67" t="s">
        <v>55</v>
      </c>
      <c r="AB2" s="67" t="s">
        <v>57</v>
      </c>
      <c r="AC2" s="67" t="s">
        <v>59</v>
      </c>
      <c r="AD2" s="67" t="s">
        <v>61</v>
      </c>
      <c r="AE2" s="67" t="s">
        <v>63</v>
      </c>
      <c r="AF2" s="67" t="s">
        <v>65</v>
      </c>
      <c r="AG2" s="67" t="s">
        <v>67</v>
      </c>
      <c r="AH2" s="67" t="s">
        <v>69</v>
      </c>
      <c r="AI2" s="67" t="s">
        <v>71</v>
      </c>
      <c r="AJ2" s="67" t="s">
        <v>73</v>
      </c>
      <c r="AK2" s="67" t="s">
        <v>75</v>
      </c>
    </row>
    <row r="3" spans="1:37" x14ac:dyDescent="0.25">
      <c r="A3" s="67" t="s">
        <v>315</v>
      </c>
      <c r="B3" s="67" t="s">
        <v>322</v>
      </c>
      <c r="C3" s="67" t="s">
        <v>323</v>
      </c>
      <c r="D3" s="67" t="s">
        <v>324</v>
      </c>
      <c r="E3" s="67" t="s">
        <v>315</v>
      </c>
      <c r="F3" s="67">
        <v>1</v>
      </c>
      <c r="G3" s="67">
        <v>2</v>
      </c>
      <c r="H3" s="67">
        <v>3</v>
      </c>
      <c r="I3" s="67">
        <v>4</v>
      </c>
      <c r="J3" s="67">
        <v>5</v>
      </c>
      <c r="K3" s="67">
        <v>6</v>
      </c>
      <c r="L3" s="67">
        <v>7</v>
      </c>
      <c r="M3" s="67">
        <v>8</v>
      </c>
      <c r="N3" s="67">
        <v>9</v>
      </c>
      <c r="O3" s="67">
        <v>10</v>
      </c>
      <c r="P3" s="67">
        <v>11</v>
      </c>
      <c r="Q3" s="67">
        <v>12</v>
      </c>
      <c r="R3" s="67">
        <v>13</v>
      </c>
      <c r="S3" s="67">
        <v>14</v>
      </c>
      <c r="T3" s="67">
        <v>15</v>
      </c>
      <c r="U3" s="67">
        <v>16</v>
      </c>
      <c r="V3" s="67">
        <v>17</v>
      </c>
      <c r="W3" s="67">
        <v>18</v>
      </c>
      <c r="X3" s="67">
        <v>19</v>
      </c>
      <c r="Y3" s="67">
        <v>20</v>
      </c>
      <c r="Z3" s="67">
        <v>21</v>
      </c>
      <c r="AA3" s="67">
        <v>22</v>
      </c>
      <c r="AB3" s="67">
        <v>23</v>
      </c>
      <c r="AC3" s="67">
        <v>24</v>
      </c>
      <c r="AD3" s="67">
        <v>25</v>
      </c>
      <c r="AE3" s="67">
        <v>26</v>
      </c>
      <c r="AF3" s="67">
        <v>27</v>
      </c>
      <c r="AG3" s="67">
        <v>28</v>
      </c>
      <c r="AH3" s="67">
        <v>29</v>
      </c>
      <c r="AI3" s="67">
        <v>30</v>
      </c>
      <c r="AJ3" s="67">
        <v>31</v>
      </c>
      <c r="AK3" s="67">
        <v>32</v>
      </c>
    </row>
    <row r="4" spans="1:37" x14ac:dyDescent="0.25">
      <c r="A4" s="67" t="s">
        <v>289</v>
      </c>
      <c r="B4" s="65" t="s">
        <v>318</v>
      </c>
      <c r="D4" s="68" t="s">
        <v>325</v>
      </c>
      <c r="E4" s="67">
        <v>1</v>
      </c>
      <c r="F4" s="71" t="s">
        <v>317</v>
      </c>
      <c r="G4" s="71" t="s">
        <v>317</v>
      </c>
      <c r="H4" s="71" t="s">
        <v>317</v>
      </c>
      <c r="I4" s="71" t="s">
        <v>317</v>
      </c>
      <c r="J4" s="71" t="s">
        <v>317</v>
      </c>
      <c r="K4" s="71" t="s">
        <v>340</v>
      </c>
      <c r="L4" s="71" t="s">
        <v>340</v>
      </c>
      <c r="M4" s="71" t="s">
        <v>317</v>
      </c>
      <c r="N4" s="71" t="s">
        <v>317</v>
      </c>
      <c r="O4" s="71" t="s">
        <v>317</v>
      </c>
      <c r="P4" s="71" t="s">
        <v>317</v>
      </c>
      <c r="Q4" s="71" t="s">
        <v>317</v>
      </c>
      <c r="R4" s="71" t="s">
        <v>317</v>
      </c>
      <c r="S4" s="71" t="s">
        <v>317</v>
      </c>
      <c r="T4" s="71" t="s">
        <v>340</v>
      </c>
      <c r="U4" s="71" t="s">
        <v>340</v>
      </c>
      <c r="V4" s="71" t="s">
        <v>317</v>
      </c>
      <c r="W4" s="71" t="s">
        <v>317</v>
      </c>
      <c r="X4" s="71" t="s">
        <v>317</v>
      </c>
      <c r="Y4" s="71" t="s">
        <v>317</v>
      </c>
      <c r="Z4" s="71" t="s">
        <v>317</v>
      </c>
      <c r="AA4" s="71" t="s">
        <v>317</v>
      </c>
      <c r="AB4" s="71" t="s">
        <v>317</v>
      </c>
      <c r="AC4" s="71" t="s">
        <v>317</v>
      </c>
      <c r="AD4" s="71" t="s">
        <v>317</v>
      </c>
      <c r="AE4" s="71" t="s">
        <v>317</v>
      </c>
      <c r="AF4" s="71" t="s">
        <v>340</v>
      </c>
      <c r="AG4" s="71" t="s">
        <v>340</v>
      </c>
      <c r="AH4" s="71" t="s">
        <v>317</v>
      </c>
      <c r="AI4" s="71" t="s">
        <v>317</v>
      </c>
      <c r="AJ4" s="71" t="s">
        <v>317</v>
      </c>
      <c r="AK4" s="71" t="s">
        <v>317</v>
      </c>
    </row>
    <row r="5" spans="1:37" x14ac:dyDescent="0.25">
      <c r="A5" s="67" t="s">
        <v>290</v>
      </c>
      <c r="B5" s="65" t="s">
        <v>319</v>
      </c>
      <c r="D5" s="68" t="s">
        <v>326</v>
      </c>
      <c r="E5" s="67">
        <v>2</v>
      </c>
      <c r="F5" s="71" t="s">
        <v>317</v>
      </c>
      <c r="G5" s="71" t="s">
        <v>317</v>
      </c>
      <c r="H5" s="71" t="s">
        <v>317</v>
      </c>
      <c r="I5" s="71" t="s">
        <v>317</v>
      </c>
      <c r="J5" s="71" t="s">
        <v>317</v>
      </c>
      <c r="K5" s="71" t="s">
        <v>317</v>
      </c>
      <c r="L5" s="71" t="s">
        <v>340</v>
      </c>
      <c r="M5" s="71" t="s">
        <v>317</v>
      </c>
      <c r="N5" s="71" t="s">
        <v>317</v>
      </c>
      <c r="O5" s="71" t="s">
        <v>317</v>
      </c>
      <c r="P5" s="71" t="s">
        <v>317</v>
      </c>
      <c r="Q5" s="71" t="s">
        <v>317</v>
      </c>
      <c r="R5" s="71" t="s">
        <v>317</v>
      </c>
      <c r="S5" s="71" t="s">
        <v>317</v>
      </c>
      <c r="T5" s="71" t="s">
        <v>317</v>
      </c>
      <c r="U5" s="71" t="s">
        <v>317</v>
      </c>
      <c r="V5" s="71" t="s">
        <v>340</v>
      </c>
      <c r="W5" s="71" t="s">
        <v>340</v>
      </c>
      <c r="X5" s="71" t="s">
        <v>317</v>
      </c>
      <c r="Y5" s="71" t="s">
        <v>317</v>
      </c>
      <c r="Z5" s="71" t="s">
        <v>317</v>
      </c>
      <c r="AA5" s="71" t="s">
        <v>317</v>
      </c>
      <c r="AB5" s="71" t="s">
        <v>317</v>
      </c>
      <c r="AC5" s="71" t="s">
        <v>317</v>
      </c>
      <c r="AD5" s="71" t="s">
        <v>317</v>
      </c>
      <c r="AE5" s="71" t="s">
        <v>317</v>
      </c>
      <c r="AF5" s="71" t="s">
        <v>317</v>
      </c>
      <c r="AG5" s="71" t="s">
        <v>317</v>
      </c>
      <c r="AH5" s="71" t="s">
        <v>317</v>
      </c>
      <c r="AI5" s="71" t="s">
        <v>317</v>
      </c>
      <c r="AJ5" s="71" t="s">
        <v>317</v>
      </c>
      <c r="AK5" s="71" t="s">
        <v>340</v>
      </c>
    </row>
    <row r="6" spans="1:37" x14ac:dyDescent="0.25">
      <c r="A6" s="67" t="s">
        <v>291</v>
      </c>
      <c r="B6" s="65" t="s">
        <v>318</v>
      </c>
      <c r="D6" s="68" t="s">
        <v>327</v>
      </c>
      <c r="E6" s="67">
        <v>3</v>
      </c>
      <c r="F6" s="71" t="s">
        <v>317</v>
      </c>
      <c r="G6" s="71" t="s">
        <v>317</v>
      </c>
      <c r="H6" s="71" t="s">
        <v>340</v>
      </c>
      <c r="I6" s="71" t="s">
        <v>317</v>
      </c>
      <c r="J6" s="71" t="s">
        <v>317</v>
      </c>
      <c r="K6" s="71" t="s">
        <v>317</v>
      </c>
      <c r="L6" s="71" t="s">
        <v>340</v>
      </c>
      <c r="M6" s="71" t="s">
        <v>317</v>
      </c>
      <c r="N6" s="71" t="s">
        <v>317</v>
      </c>
      <c r="O6" s="71" t="s">
        <v>317</v>
      </c>
      <c r="P6" s="71" t="s">
        <v>317</v>
      </c>
      <c r="Q6" s="71" t="s">
        <v>317</v>
      </c>
      <c r="R6" s="71" t="s">
        <v>317</v>
      </c>
      <c r="S6" s="71" t="s">
        <v>317</v>
      </c>
      <c r="T6" s="71" t="s">
        <v>340</v>
      </c>
      <c r="U6" s="71" t="s">
        <v>317</v>
      </c>
      <c r="V6" s="71" t="s">
        <v>340</v>
      </c>
      <c r="W6" s="71" t="s">
        <v>340</v>
      </c>
      <c r="X6" s="71" t="s">
        <v>317</v>
      </c>
      <c r="Y6" s="71" t="s">
        <v>317</v>
      </c>
      <c r="Z6" s="71" t="s">
        <v>317</v>
      </c>
      <c r="AA6" s="71" t="s">
        <v>317</v>
      </c>
      <c r="AB6" s="71" t="s">
        <v>340</v>
      </c>
      <c r="AC6" s="71" t="s">
        <v>340</v>
      </c>
      <c r="AD6" s="71" t="s">
        <v>317</v>
      </c>
      <c r="AE6" s="71" t="s">
        <v>317</v>
      </c>
      <c r="AF6" s="71" t="s">
        <v>317</v>
      </c>
      <c r="AG6" s="71" t="s">
        <v>340</v>
      </c>
      <c r="AH6" s="71" t="s">
        <v>340</v>
      </c>
      <c r="AI6" s="71" t="s">
        <v>317</v>
      </c>
      <c r="AJ6" s="71" t="s">
        <v>317</v>
      </c>
      <c r="AK6" s="71" t="s">
        <v>340</v>
      </c>
    </row>
    <row r="7" spans="1:37" x14ac:dyDescent="0.25">
      <c r="A7" s="67" t="s">
        <v>292</v>
      </c>
      <c r="B7" s="65" t="s">
        <v>318</v>
      </c>
      <c r="D7" s="68" t="s">
        <v>358</v>
      </c>
      <c r="E7" s="67">
        <v>4</v>
      </c>
      <c r="F7" s="71" t="s">
        <v>317</v>
      </c>
      <c r="G7" s="71" t="s">
        <v>317</v>
      </c>
      <c r="H7" s="71" t="s">
        <v>340</v>
      </c>
      <c r="I7" s="71" t="s">
        <v>317</v>
      </c>
      <c r="J7" s="71" t="s">
        <v>317</v>
      </c>
      <c r="K7" s="71" t="s">
        <v>340</v>
      </c>
      <c r="L7" s="71" t="s">
        <v>340</v>
      </c>
      <c r="M7" s="71" t="s">
        <v>317</v>
      </c>
      <c r="N7" s="71" t="s">
        <v>317</v>
      </c>
      <c r="O7" s="71" t="s">
        <v>317</v>
      </c>
      <c r="P7" s="71" t="s">
        <v>317</v>
      </c>
      <c r="Q7" s="71" t="s">
        <v>317</v>
      </c>
      <c r="R7" s="71" t="s">
        <v>317</v>
      </c>
      <c r="S7" s="71" t="s">
        <v>317</v>
      </c>
      <c r="T7" s="71" t="s">
        <v>340</v>
      </c>
      <c r="U7" s="71" t="s">
        <v>340</v>
      </c>
      <c r="V7" s="71" t="s">
        <v>340</v>
      </c>
      <c r="W7" s="71" t="s">
        <v>340</v>
      </c>
      <c r="X7" s="71" t="s">
        <v>317</v>
      </c>
      <c r="Y7" s="71" t="s">
        <v>317</v>
      </c>
      <c r="Z7" s="71" t="s">
        <v>317</v>
      </c>
      <c r="AA7" s="71" t="s">
        <v>317</v>
      </c>
      <c r="AB7" s="71" t="s">
        <v>317</v>
      </c>
      <c r="AC7" s="71" t="s">
        <v>317</v>
      </c>
      <c r="AD7" s="71" t="s">
        <v>317</v>
      </c>
      <c r="AE7" s="71" t="s">
        <v>317</v>
      </c>
      <c r="AF7" s="71" t="s">
        <v>340</v>
      </c>
      <c r="AG7" s="71" t="s">
        <v>317</v>
      </c>
      <c r="AH7" s="71" t="s">
        <v>340</v>
      </c>
      <c r="AI7" s="71" t="s">
        <v>317</v>
      </c>
      <c r="AJ7" s="71" t="s">
        <v>317</v>
      </c>
      <c r="AK7" s="71" t="s">
        <v>317</v>
      </c>
    </row>
    <row r="8" spans="1:37" x14ac:dyDescent="0.25">
      <c r="A8" s="67" t="s">
        <v>293</v>
      </c>
      <c r="B8" s="65" t="s">
        <v>320</v>
      </c>
      <c r="D8" s="68" t="s">
        <v>349</v>
      </c>
      <c r="E8" s="67">
        <v>5</v>
      </c>
      <c r="F8" s="71" t="s">
        <v>317</v>
      </c>
      <c r="G8" s="71" t="s">
        <v>317</v>
      </c>
      <c r="H8" s="71" t="s">
        <v>317</v>
      </c>
      <c r="I8" s="71" t="s">
        <v>317</v>
      </c>
      <c r="J8" s="71" t="s">
        <v>317</v>
      </c>
      <c r="K8" s="71" t="s">
        <v>317</v>
      </c>
      <c r="L8" s="71" t="s">
        <v>317</v>
      </c>
      <c r="M8" s="71" t="s">
        <v>317</v>
      </c>
      <c r="N8" s="71" t="s">
        <v>317</v>
      </c>
      <c r="O8" s="71" t="s">
        <v>317</v>
      </c>
      <c r="P8" s="71" t="s">
        <v>317</v>
      </c>
      <c r="Q8" s="71" t="s">
        <v>317</v>
      </c>
      <c r="R8" s="71" t="s">
        <v>317</v>
      </c>
      <c r="S8" s="71" t="s">
        <v>317</v>
      </c>
      <c r="T8" s="71" t="s">
        <v>317</v>
      </c>
      <c r="U8" s="71" t="s">
        <v>317</v>
      </c>
      <c r="V8" s="71" t="s">
        <v>317</v>
      </c>
      <c r="W8" s="71" t="s">
        <v>317</v>
      </c>
      <c r="X8" s="71" t="s">
        <v>317</v>
      </c>
      <c r="Y8" s="71" t="s">
        <v>317</v>
      </c>
      <c r="Z8" s="71" t="s">
        <v>317</v>
      </c>
      <c r="AA8" s="71" t="s">
        <v>317</v>
      </c>
      <c r="AB8" s="71" t="s">
        <v>317</v>
      </c>
      <c r="AC8" s="71" t="s">
        <v>317</v>
      </c>
      <c r="AD8" s="71" t="s">
        <v>317</v>
      </c>
      <c r="AE8" s="71" t="s">
        <v>317</v>
      </c>
      <c r="AF8" s="71" t="s">
        <v>317</v>
      </c>
      <c r="AG8" s="71" t="s">
        <v>317</v>
      </c>
      <c r="AH8" s="71" t="s">
        <v>317</v>
      </c>
      <c r="AI8" s="71" t="s">
        <v>317</v>
      </c>
      <c r="AJ8" s="71" t="s">
        <v>317</v>
      </c>
      <c r="AK8" s="71" t="s">
        <v>317</v>
      </c>
    </row>
    <row r="9" spans="1:37" x14ac:dyDescent="0.25">
      <c r="A9" s="67" t="s">
        <v>294</v>
      </c>
      <c r="B9" s="65" t="s">
        <v>321</v>
      </c>
      <c r="D9" s="69" t="s">
        <v>357</v>
      </c>
      <c r="E9" s="67">
        <v>6</v>
      </c>
      <c r="F9" s="71" t="s">
        <v>317</v>
      </c>
      <c r="G9" s="71" t="s">
        <v>317</v>
      </c>
      <c r="H9" s="71" t="s">
        <v>317</v>
      </c>
      <c r="I9" s="71" t="s">
        <v>317</v>
      </c>
      <c r="J9" s="71" t="s">
        <v>317</v>
      </c>
      <c r="K9" s="71" t="s">
        <v>317</v>
      </c>
      <c r="L9" s="71" t="s">
        <v>317</v>
      </c>
      <c r="M9" s="71" t="s">
        <v>317</v>
      </c>
      <c r="N9" s="71" t="s">
        <v>317</v>
      </c>
      <c r="O9" s="71" t="s">
        <v>317</v>
      </c>
      <c r="P9" s="71" t="s">
        <v>317</v>
      </c>
      <c r="Q9" s="71" t="s">
        <v>317</v>
      </c>
      <c r="R9" s="71" t="s">
        <v>317</v>
      </c>
      <c r="S9" s="71" t="s">
        <v>317</v>
      </c>
      <c r="T9" s="71" t="s">
        <v>317</v>
      </c>
      <c r="U9" s="71" t="s">
        <v>317</v>
      </c>
      <c r="V9" s="71" t="s">
        <v>317</v>
      </c>
      <c r="W9" s="71" t="s">
        <v>317</v>
      </c>
      <c r="X9" s="71" t="s">
        <v>317</v>
      </c>
      <c r="Y9" s="71" t="s">
        <v>317</v>
      </c>
      <c r="Z9" s="71" t="s">
        <v>317</v>
      </c>
      <c r="AA9" s="71" t="s">
        <v>317</v>
      </c>
      <c r="AB9" s="71" t="s">
        <v>317</v>
      </c>
      <c r="AC9" s="71" t="s">
        <v>317</v>
      </c>
      <c r="AD9" s="71" t="s">
        <v>317</v>
      </c>
      <c r="AE9" s="71" t="s">
        <v>317</v>
      </c>
      <c r="AF9" s="71" t="s">
        <v>317</v>
      </c>
      <c r="AG9" s="71" t="s">
        <v>317</v>
      </c>
      <c r="AH9" s="71" t="s">
        <v>317</v>
      </c>
      <c r="AI9" s="71" t="s">
        <v>317</v>
      </c>
      <c r="AJ9" s="71" t="s">
        <v>317</v>
      </c>
      <c r="AK9" s="71" t="s">
        <v>317</v>
      </c>
    </row>
    <row r="10" spans="1:37" x14ac:dyDescent="0.25">
      <c r="A10" s="67" t="s">
        <v>295</v>
      </c>
      <c r="B10" s="65" t="s">
        <v>320</v>
      </c>
      <c r="D10" s="69" t="s">
        <v>359</v>
      </c>
      <c r="E10" s="67">
        <v>7</v>
      </c>
      <c r="F10" s="71" t="s">
        <v>317</v>
      </c>
      <c r="G10" s="71" t="s">
        <v>317</v>
      </c>
      <c r="H10" s="71" t="s">
        <v>317</v>
      </c>
      <c r="I10" s="71" t="s">
        <v>317</v>
      </c>
      <c r="J10" s="71" t="s">
        <v>317</v>
      </c>
      <c r="K10" s="71" t="s">
        <v>317</v>
      </c>
      <c r="L10" s="71" t="s">
        <v>317</v>
      </c>
      <c r="M10" s="71" t="s">
        <v>317</v>
      </c>
      <c r="N10" s="71" t="s">
        <v>317</v>
      </c>
      <c r="O10" s="71" t="s">
        <v>317</v>
      </c>
      <c r="P10" s="71" t="s">
        <v>317</v>
      </c>
      <c r="Q10" s="71" t="s">
        <v>317</v>
      </c>
      <c r="R10" s="71" t="s">
        <v>317</v>
      </c>
      <c r="S10" s="71" t="s">
        <v>317</v>
      </c>
      <c r="T10" s="71" t="s">
        <v>317</v>
      </c>
      <c r="U10" s="71" t="s">
        <v>317</v>
      </c>
      <c r="V10" s="71" t="s">
        <v>317</v>
      </c>
      <c r="W10" s="71" t="s">
        <v>317</v>
      </c>
      <c r="X10" s="71" t="s">
        <v>317</v>
      </c>
      <c r="Y10" s="71" t="s">
        <v>317</v>
      </c>
      <c r="Z10" s="71" t="s">
        <v>317</v>
      </c>
      <c r="AA10" s="71" t="s">
        <v>317</v>
      </c>
      <c r="AB10" s="71" t="s">
        <v>317</v>
      </c>
      <c r="AC10" s="71" t="s">
        <v>317</v>
      </c>
      <c r="AD10" s="71" t="s">
        <v>317</v>
      </c>
      <c r="AE10" s="71" t="s">
        <v>317</v>
      </c>
      <c r="AF10" s="71" t="s">
        <v>317</v>
      </c>
      <c r="AG10" s="71" t="s">
        <v>317</v>
      </c>
      <c r="AH10" s="71" t="s">
        <v>317</v>
      </c>
      <c r="AI10" s="71" t="s">
        <v>317</v>
      </c>
      <c r="AJ10" s="71" t="s">
        <v>317</v>
      </c>
      <c r="AK10" s="71" t="s">
        <v>317</v>
      </c>
    </row>
    <row r="11" spans="1:37" x14ac:dyDescent="0.25">
      <c r="A11" s="67" t="s">
        <v>296</v>
      </c>
      <c r="B11" s="65" t="s">
        <v>320</v>
      </c>
      <c r="D11" s="68" t="s">
        <v>356</v>
      </c>
      <c r="E11" s="67">
        <v>8</v>
      </c>
      <c r="F11" s="71" t="s">
        <v>317</v>
      </c>
      <c r="G11" s="71" t="s">
        <v>317</v>
      </c>
      <c r="H11" s="71" t="s">
        <v>317</v>
      </c>
      <c r="I11" s="71" t="s">
        <v>317</v>
      </c>
      <c r="J11" s="71" t="s">
        <v>317</v>
      </c>
      <c r="K11" s="71" t="s">
        <v>317</v>
      </c>
      <c r="L11" s="71" t="s">
        <v>317</v>
      </c>
      <c r="M11" s="71" t="s">
        <v>317</v>
      </c>
      <c r="N11" s="71" t="s">
        <v>317</v>
      </c>
      <c r="O11" s="71" t="s">
        <v>317</v>
      </c>
      <c r="P11" s="71" t="s">
        <v>317</v>
      </c>
      <c r="Q11" s="71" t="s">
        <v>317</v>
      </c>
      <c r="R11" s="71" t="s">
        <v>317</v>
      </c>
      <c r="S11" s="71" t="s">
        <v>317</v>
      </c>
      <c r="T11" s="71" t="s">
        <v>317</v>
      </c>
      <c r="U11" s="71" t="s">
        <v>317</v>
      </c>
      <c r="V11" s="71" t="s">
        <v>317</v>
      </c>
      <c r="W11" s="71" t="s">
        <v>317</v>
      </c>
      <c r="X11" s="71" t="s">
        <v>317</v>
      </c>
      <c r="Y11" s="71" t="s">
        <v>317</v>
      </c>
      <c r="Z11" s="71" t="s">
        <v>317</v>
      </c>
      <c r="AA11" s="71" t="s">
        <v>317</v>
      </c>
      <c r="AB11" s="71" t="s">
        <v>317</v>
      </c>
      <c r="AC11" s="71" t="s">
        <v>317</v>
      </c>
      <c r="AD11" s="71" t="s">
        <v>317</v>
      </c>
      <c r="AE11" s="71" t="s">
        <v>317</v>
      </c>
      <c r="AF11" s="71" t="s">
        <v>317</v>
      </c>
      <c r="AG11" s="71" t="s">
        <v>317</v>
      </c>
      <c r="AH11" s="71" t="s">
        <v>317</v>
      </c>
      <c r="AI11" s="71" t="s">
        <v>317</v>
      </c>
      <c r="AJ11" s="71" t="s">
        <v>317</v>
      </c>
      <c r="AK11" s="71" t="s">
        <v>317</v>
      </c>
    </row>
    <row r="12" spans="1:37" x14ac:dyDescent="0.25">
      <c r="A12" s="67" t="s">
        <v>297</v>
      </c>
      <c r="B12" s="65" t="s">
        <v>319</v>
      </c>
      <c r="D12" s="68" t="s">
        <v>328</v>
      </c>
      <c r="E12" s="67">
        <v>9</v>
      </c>
      <c r="F12" s="71" t="s">
        <v>317</v>
      </c>
      <c r="G12" s="71" t="s">
        <v>317</v>
      </c>
      <c r="H12" s="71" t="s">
        <v>317</v>
      </c>
      <c r="I12" s="71" t="s">
        <v>317</v>
      </c>
      <c r="J12" s="71" t="s">
        <v>317</v>
      </c>
      <c r="K12" s="71" t="s">
        <v>317</v>
      </c>
      <c r="L12" s="71" t="s">
        <v>317</v>
      </c>
      <c r="M12" s="71" t="s">
        <v>317</v>
      </c>
      <c r="N12" s="71" t="s">
        <v>317</v>
      </c>
      <c r="O12" s="71" t="s">
        <v>317</v>
      </c>
      <c r="P12" s="71" t="s">
        <v>317</v>
      </c>
      <c r="Q12" s="71" t="s">
        <v>317</v>
      </c>
      <c r="R12" s="71" t="s">
        <v>317</v>
      </c>
      <c r="S12" s="71" t="s">
        <v>317</v>
      </c>
      <c r="T12" s="71" t="s">
        <v>317</v>
      </c>
      <c r="U12" s="71" t="s">
        <v>317</v>
      </c>
      <c r="V12" s="71" t="s">
        <v>317</v>
      </c>
      <c r="W12" s="71" t="s">
        <v>317</v>
      </c>
      <c r="X12" s="71" t="s">
        <v>317</v>
      </c>
      <c r="Y12" s="71" t="s">
        <v>317</v>
      </c>
      <c r="Z12" s="71" t="s">
        <v>317</v>
      </c>
      <c r="AA12" s="71" t="s">
        <v>317</v>
      </c>
      <c r="AB12" s="71" t="s">
        <v>317</v>
      </c>
      <c r="AC12" s="71" t="s">
        <v>317</v>
      </c>
      <c r="AD12" s="71" t="s">
        <v>317</v>
      </c>
      <c r="AE12" s="71" t="s">
        <v>317</v>
      </c>
      <c r="AF12" s="71" t="s">
        <v>317</v>
      </c>
      <c r="AG12" s="71" t="s">
        <v>317</v>
      </c>
      <c r="AH12" s="71" t="s">
        <v>317</v>
      </c>
      <c r="AI12" s="71" t="s">
        <v>317</v>
      </c>
      <c r="AJ12" s="71" t="s">
        <v>317</v>
      </c>
      <c r="AK12" s="71" t="s">
        <v>317</v>
      </c>
    </row>
    <row r="13" spans="1:37" x14ac:dyDescent="0.25">
      <c r="A13" s="67" t="s">
        <v>298</v>
      </c>
      <c r="B13" s="65" t="s">
        <v>319</v>
      </c>
      <c r="D13" s="68" t="s">
        <v>329</v>
      </c>
      <c r="E13" s="67">
        <v>10</v>
      </c>
      <c r="F13" s="71" t="s">
        <v>317</v>
      </c>
      <c r="G13" s="71" t="s">
        <v>317</v>
      </c>
      <c r="H13" s="71" t="s">
        <v>317</v>
      </c>
      <c r="I13" s="71" t="s">
        <v>317</v>
      </c>
      <c r="J13" s="71" t="s">
        <v>317</v>
      </c>
      <c r="K13" s="71" t="s">
        <v>317</v>
      </c>
      <c r="L13" s="71" t="s">
        <v>317</v>
      </c>
      <c r="M13" s="71" t="s">
        <v>317</v>
      </c>
      <c r="N13" s="71" t="s">
        <v>317</v>
      </c>
      <c r="O13" s="71" t="s">
        <v>317</v>
      </c>
      <c r="P13" s="71" t="s">
        <v>317</v>
      </c>
      <c r="Q13" s="71" t="s">
        <v>317</v>
      </c>
      <c r="R13" s="71" t="s">
        <v>317</v>
      </c>
      <c r="S13" s="71" t="s">
        <v>317</v>
      </c>
      <c r="T13" s="71" t="s">
        <v>340</v>
      </c>
      <c r="U13" s="71" t="s">
        <v>340</v>
      </c>
      <c r="V13" s="71" t="s">
        <v>340</v>
      </c>
      <c r="W13" s="71" t="s">
        <v>317</v>
      </c>
      <c r="X13" s="71" t="s">
        <v>317</v>
      </c>
      <c r="Y13" s="71" t="s">
        <v>317</v>
      </c>
      <c r="Z13" s="71" t="s">
        <v>317</v>
      </c>
      <c r="AA13" s="71" t="s">
        <v>317</v>
      </c>
      <c r="AB13" s="71" t="s">
        <v>317</v>
      </c>
      <c r="AC13" s="71" t="s">
        <v>317</v>
      </c>
      <c r="AD13" s="71" t="s">
        <v>317</v>
      </c>
      <c r="AE13" s="71" t="s">
        <v>317</v>
      </c>
      <c r="AF13" s="71" t="s">
        <v>317</v>
      </c>
      <c r="AG13" s="71" t="s">
        <v>317</v>
      </c>
      <c r="AH13" s="71" t="s">
        <v>340</v>
      </c>
      <c r="AI13" s="71" t="s">
        <v>317</v>
      </c>
      <c r="AJ13" s="71" t="s">
        <v>317</v>
      </c>
      <c r="AK13" s="71" t="s">
        <v>317</v>
      </c>
    </row>
    <row r="14" spans="1:37" x14ac:dyDescent="0.25">
      <c r="A14" s="67" t="s">
        <v>299</v>
      </c>
      <c r="B14" s="65" t="s">
        <v>321</v>
      </c>
      <c r="D14" s="68" t="s">
        <v>350</v>
      </c>
      <c r="E14" s="67">
        <v>11</v>
      </c>
      <c r="F14" s="71" t="s">
        <v>317</v>
      </c>
      <c r="G14" s="71" t="s">
        <v>317</v>
      </c>
      <c r="H14" s="71" t="s">
        <v>317</v>
      </c>
      <c r="I14" s="71" t="s">
        <v>317</v>
      </c>
      <c r="J14" s="71" t="s">
        <v>317</v>
      </c>
      <c r="K14" s="71" t="s">
        <v>317</v>
      </c>
      <c r="L14" s="71" t="s">
        <v>317</v>
      </c>
      <c r="M14" s="71" t="s">
        <v>317</v>
      </c>
      <c r="N14" s="71" t="s">
        <v>317</v>
      </c>
      <c r="O14" s="71" t="s">
        <v>317</v>
      </c>
      <c r="P14" s="71" t="s">
        <v>317</v>
      </c>
      <c r="Q14" s="71" t="s">
        <v>317</v>
      </c>
      <c r="R14" s="71" t="s">
        <v>317</v>
      </c>
      <c r="S14" s="71" t="s">
        <v>317</v>
      </c>
      <c r="T14" s="71" t="s">
        <v>317</v>
      </c>
      <c r="U14" s="71" t="s">
        <v>317</v>
      </c>
      <c r="V14" s="71" t="s">
        <v>317</v>
      </c>
      <c r="W14" s="71" t="s">
        <v>317</v>
      </c>
      <c r="X14" s="71" t="s">
        <v>317</v>
      </c>
      <c r="Y14" s="71" t="s">
        <v>317</v>
      </c>
      <c r="Z14" s="71" t="s">
        <v>317</v>
      </c>
      <c r="AA14" s="71" t="s">
        <v>317</v>
      </c>
      <c r="AB14" s="71" t="s">
        <v>317</v>
      </c>
      <c r="AC14" s="71" t="s">
        <v>317</v>
      </c>
      <c r="AD14" s="71" t="s">
        <v>317</v>
      </c>
      <c r="AE14" s="71" t="s">
        <v>317</v>
      </c>
      <c r="AF14" s="71" t="s">
        <v>317</v>
      </c>
      <c r="AG14" s="71" t="s">
        <v>317</v>
      </c>
      <c r="AH14" s="71" t="s">
        <v>317</v>
      </c>
      <c r="AI14" s="71" t="s">
        <v>317</v>
      </c>
      <c r="AJ14" s="71" t="s">
        <v>317</v>
      </c>
      <c r="AK14" s="71" t="s">
        <v>317</v>
      </c>
    </row>
    <row r="15" spans="1:37" x14ac:dyDescent="0.25">
      <c r="A15" s="67" t="s">
        <v>300</v>
      </c>
      <c r="B15" s="65" t="s">
        <v>319</v>
      </c>
      <c r="D15" s="68" t="s">
        <v>330</v>
      </c>
      <c r="E15" s="67">
        <v>12</v>
      </c>
      <c r="F15" s="71" t="s">
        <v>317</v>
      </c>
      <c r="G15" s="71" t="s">
        <v>317</v>
      </c>
      <c r="H15" s="71" t="s">
        <v>317</v>
      </c>
      <c r="I15" s="71" t="s">
        <v>317</v>
      </c>
      <c r="J15" s="71" t="s">
        <v>317</v>
      </c>
      <c r="K15" s="71" t="s">
        <v>317</v>
      </c>
      <c r="L15" s="71" t="s">
        <v>340</v>
      </c>
      <c r="M15" s="71" t="s">
        <v>317</v>
      </c>
      <c r="N15" s="71" t="s">
        <v>317</v>
      </c>
      <c r="O15" s="71" t="s">
        <v>317</v>
      </c>
      <c r="P15" s="71" t="s">
        <v>317</v>
      </c>
      <c r="Q15" s="71" t="s">
        <v>317</v>
      </c>
      <c r="R15" s="71" t="s">
        <v>317</v>
      </c>
      <c r="S15" s="71" t="s">
        <v>317</v>
      </c>
      <c r="T15" s="71" t="s">
        <v>317</v>
      </c>
      <c r="U15" s="71" t="s">
        <v>340</v>
      </c>
      <c r="V15" s="71" t="s">
        <v>340</v>
      </c>
      <c r="W15" s="71" t="s">
        <v>317</v>
      </c>
      <c r="X15" s="71" t="s">
        <v>317</v>
      </c>
      <c r="Y15" s="71" t="s">
        <v>317</v>
      </c>
      <c r="Z15" s="71" t="s">
        <v>317</v>
      </c>
      <c r="AA15" s="71" t="s">
        <v>317</v>
      </c>
      <c r="AB15" s="71" t="s">
        <v>317</v>
      </c>
      <c r="AC15" s="71" t="s">
        <v>317</v>
      </c>
      <c r="AD15" s="71" t="s">
        <v>317</v>
      </c>
      <c r="AE15" s="71" t="s">
        <v>317</v>
      </c>
      <c r="AF15" s="71" t="s">
        <v>340</v>
      </c>
      <c r="AG15" s="71" t="s">
        <v>340</v>
      </c>
      <c r="AH15" s="71" t="s">
        <v>340</v>
      </c>
      <c r="AI15" s="71" t="s">
        <v>317</v>
      </c>
      <c r="AJ15" s="71" t="s">
        <v>340</v>
      </c>
      <c r="AK15" s="71" t="s">
        <v>340</v>
      </c>
    </row>
    <row r="16" spans="1:37" x14ac:dyDescent="0.25">
      <c r="A16" s="67" t="s">
        <v>301</v>
      </c>
      <c r="B16" s="65" t="s">
        <v>319</v>
      </c>
      <c r="D16" s="70" t="s">
        <v>331</v>
      </c>
      <c r="E16" s="67">
        <v>13</v>
      </c>
      <c r="F16" s="71" t="s">
        <v>317</v>
      </c>
      <c r="G16" s="71" t="s">
        <v>317</v>
      </c>
      <c r="H16" s="71" t="s">
        <v>317</v>
      </c>
      <c r="I16" s="71" t="s">
        <v>317</v>
      </c>
      <c r="J16" s="71" t="s">
        <v>317</v>
      </c>
      <c r="K16" s="71" t="s">
        <v>317</v>
      </c>
      <c r="L16" s="71" t="s">
        <v>340</v>
      </c>
      <c r="M16" s="71" t="s">
        <v>317</v>
      </c>
      <c r="N16" s="71" t="s">
        <v>317</v>
      </c>
      <c r="O16" s="71" t="s">
        <v>317</v>
      </c>
      <c r="P16" s="71" t="s">
        <v>317</v>
      </c>
      <c r="Q16" s="71" t="s">
        <v>317</v>
      </c>
      <c r="R16" s="71" t="s">
        <v>317</v>
      </c>
      <c r="S16" s="71" t="s">
        <v>317</v>
      </c>
      <c r="T16" s="71" t="s">
        <v>340</v>
      </c>
      <c r="U16" s="71" t="s">
        <v>340</v>
      </c>
      <c r="V16" s="71" t="s">
        <v>340</v>
      </c>
      <c r="W16" s="71" t="s">
        <v>340</v>
      </c>
      <c r="X16" s="71" t="s">
        <v>317</v>
      </c>
      <c r="Y16" s="71" t="s">
        <v>317</v>
      </c>
      <c r="Z16" s="71" t="s">
        <v>317</v>
      </c>
      <c r="AA16" s="71" t="s">
        <v>317</v>
      </c>
      <c r="AB16" s="71" t="s">
        <v>317</v>
      </c>
      <c r="AC16" s="71" t="s">
        <v>317</v>
      </c>
      <c r="AD16" s="71" t="s">
        <v>317</v>
      </c>
      <c r="AE16" s="71" t="s">
        <v>317</v>
      </c>
      <c r="AF16" s="71" t="s">
        <v>340</v>
      </c>
      <c r="AG16" s="71" t="s">
        <v>340</v>
      </c>
      <c r="AH16" s="71" t="s">
        <v>340</v>
      </c>
      <c r="AI16" s="71" t="s">
        <v>317</v>
      </c>
      <c r="AJ16" s="71" t="s">
        <v>340</v>
      </c>
      <c r="AK16" s="71" t="s">
        <v>317</v>
      </c>
    </row>
    <row r="17" spans="1:37" x14ac:dyDescent="0.25">
      <c r="A17" s="67" t="s">
        <v>302</v>
      </c>
      <c r="B17" s="65" t="s">
        <v>319</v>
      </c>
      <c r="D17" s="69" t="s">
        <v>351</v>
      </c>
      <c r="E17" s="67">
        <v>14</v>
      </c>
      <c r="F17" s="71" t="s">
        <v>317</v>
      </c>
      <c r="G17" s="71" t="s">
        <v>317</v>
      </c>
      <c r="H17" s="71" t="s">
        <v>317</v>
      </c>
      <c r="I17" s="71" t="s">
        <v>317</v>
      </c>
      <c r="J17" s="71" t="s">
        <v>317</v>
      </c>
      <c r="K17" s="71" t="s">
        <v>317</v>
      </c>
      <c r="L17" s="71" t="s">
        <v>340</v>
      </c>
      <c r="M17" s="71" t="s">
        <v>340</v>
      </c>
      <c r="N17" s="71" t="s">
        <v>317</v>
      </c>
      <c r="O17" s="71" t="s">
        <v>317</v>
      </c>
      <c r="P17" s="71" t="s">
        <v>317</v>
      </c>
      <c r="Q17" s="71" t="s">
        <v>317</v>
      </c>
      <c r="R17" s="71" t="s">
        <v>317</v>
      </c>
      <c r="S17" s="71" t="s">
        <v>317</v>
      </c>
      <c r="T17" s="71" t="s">
        <v>340</v>
      </c>
      <c r="U17" s="71" t="s">
        <v>340</v>
      </c>
      <c r="V17" s="71" t="s">
        <v>340</v>
      </c>
      <c r="W17" s="71" t="s">
        <v>317</v>
      </c>
      <c r="X17" s="71" t="s">
        <v>317</v>
      </c>
      <c r="Y17" s="71" t="s">
        <v>317</v>
      </c>
      <c r="Z17" s="71" t="s">
        <v>317</v>
      </c>
      <c r="AA17" s="71" t="s">
        <v>317</v>
      </c>
      <c r="AB17" s="71" t="s">
        <v>317</v>
      </c>
      <c r="AC17" s="71" t="s">
        <v>317</v>
      </c>
      <c r="AD17" s="71" t="s">
        <v>317</v>
      </c>
      <c r="AE17" s="71" t="s">
        <v>317</v>
      </c>
      <c r="AF17" s="71" t="s">
        <v>340</v>
      </c>
      <c r="AG17" s="71" t="s">
        <v>340</v>
      </c>
      <c r="AH17" s="71" t="s">
        <v>340</v>
      </c>
      <c r="AI17" s="71" t="s">
        <v>317</v>
      </c>
      <c r="AJ17" s="71" t="s">
        <v>317</v>
      </c>
      <c r="AK17" s="71" t="s">
        <v>340</v>
      </c>
    </row>
    <row r="18" spans="1:37" x14ac:dyDescent="0.25">
      <c r="A18" s="67" t="s">
        <v>303</v>
      </c>
      <c r="B18" s="65" t="s">
        <v>320</v>
      </c>
      <c r="D18" s="68" t="s">
        <v>332</v>
      </c>
      <c r="E18" s="67">
        <v>15</v>
      </c>
      <c r="F18" s="71" t="s">
        <v>317</v>
      </c>
      <c r="G18" s="71" t="s">
        <v>317</v>
      </c>
      <c r="H18" s="71" t="s">
        <v>317</v>
      </c>
      <c r="I18" s="71" t="s">
        <v>317</v>
      </c>
      <c r="J18" s="71" t="s">
        <v>317</v>
      </c>
      <c r="K18" s="71" t="s">
        <v>317</v>
      </c>
      <c r="L18" s="71" t="s">
        <v>340</v>
      </c>
      <c r="M18" s="71" t="s">
        <v>317</v>
      </c>
      <c r="N18" s="71" t="s">
        <v>317</v>
      </c>
      <c r="O18" s="71" t="s">
        <v>317</v>
      </c>
      <c r="P18" s="71" t="s">
        <v>317</v>
      </c>
      <c r="Q18" s="71" t="s">
        <v>317</v>
      </c>
      <c r="R18" s="71" t="s">
        <v>317</v>
      </c>
      <c r="S18" s="71" t="s">
        <v>317</v>
      </c>
      <c r="T18" s="71" t="s">
        <v>317</v>
      </c>
      <c r="U18" s="71" t="s">
        <v>317</v>
      </c>
      <c r="V18" s="71" t="s">
        <v>317</v>
      </c>
      <c r="W18" s="71" t="s">
        <v>317</v>
      </c>
      <c r="X18" s="71" t="s">
        <v>317</v>
      </c>
      <c r="Y18" s="71" t="s">
        <v>317</v>
      </c>
      <c r="Z18" s="71" t="s">
        <v>317</v>
      </c>
      <c r="AA18" s="71" t="s">
        <v>317</v>
      </c>
      <c r="AB18" s="71" t="s">
        <v>317</v>
      </c>
      <c r="AC18" s="71" t="s">
        <v>317</v>
      </c>
      <c r="AD18" s="71" t="s">
        <v>317</v>
      </c>
      <c r="AE18" s="71" t="s">
        <v>317</v>
      </c>
      <c r="AF18" s="71" t="s">
        <v>317</v>
      </c>
      <c r="AG18" s="71" t="s">
        <v>317</v>
      </c>
      <c r="AH18" s="71" t="s">
        <v>317</v>
      </c>
      <c r="AI18" s="71" t="s">
        <v>317</v>
      </c>
      <c r="AJ18" s="71" t="s">
        <v>317</v>
      </c>
      <c r="AK18" s="71" t="s">
        <v>317</v>
      </c>
    </row>
    <row r="19" spans="1:37" x14ac:dyDescent="0.25">
      <c r="A19" s="67" t="s">
        <v>304</v>
      </c>
      <c r="B19" s="65" t="s">
        <v>320</v>
      </c>
      <c r="D19" s="69" t="s">
        <v>352</v>
      </c>
      <c r="E19" s="67">
        <v>16</v>
      </c>
      <c r="F19" s="71" t="s">
        <v>317</v>
      </c>
      <c r="G19" s="71" t="s">
        <v>317</v>
      </c>
      <c r="H19" s="71" t="s">
        <v>317</v>
      </c>
      <c r="I19" s="71" t="s">
        <v>317</v>
      </c>
      <c r="J19" s="71" t="s">
        <v>317</v>
      </c>
      <c r="K19" s="71" t="s">
        <v>317</v>
      </c>
      <c r="L19" s="71" t="s">
        <v>317</v>
      </c>
      <c r="M19" s="71" t="s">
        <v>317</v>
      </c>
      <c r="N19" s="71" t="s">
        <v>317</v>
      </c>
      <c r="O19" s="71" t="s">
        <v>317</v>
      </c>
      <c r="P19" s="71" t="s">
        <v>317</v>
      </c>
      <c r="Q19" s="71" t="s">
        <v>317</v>
      </c>
      <c r="R19" s="71" t="s">
        <v>317</v>
      </c>
      <c r="S19" s="71" t="s">
        <v>317</v>
      </c>
      <c r="T19" s="71" t="s">
        <v>317</v>
      </c>
      <c r="U19" s="71" t="s">
        <v>317</v>
      </c>
      <c r="V19" s="71" t="s">
        <v>317</v>
      </c>
      <c r="W19" s="71" t="s">
        <v>317</v>
      </c>
      <c r="X19" s="71" t="s">
        <v>317</v>
      </c>
      <c r="Y19" s="71" t="s">
        <v>317</v>
      </c>
      <c r="Z19" s="71" t="s">
        <v>317</v>
      </c>
      <c r="AA19" s="71" t="s">
        <v>317</v>
      </c>
      <c r="AB19" s="71" t="s">
        <v>317</v>
      </c>
      <c r="AC19" s="71" t="s">
        <v>317</v>
      </c>
      <c r="AD19" s="71" t="s">
        <v>317</v>
      </c>
      <c r="AE19" s="71" t="s">
        <v>317</v>
      </c>
      <c r="AF19" s="71" t="s">
        <v>317</v>
      </c>
      <c r="AG19" s="71" t="s">
        <v>317</v>
      </c>
      <c r="AH19" s="71" t="s">
        <v>317</v>
      </c>
      <c r="AI19" s="71" t="s">
        <v>317</v>
      </c>
      <c r="AJ19" s="71" t="s">
        <v>317</v>
      </c>
      <c r="AK19" s="71" t="s">
        <v>317</v>
      </c>
    </row>
    <row r="20" spans="1:37" x14ac:dyDescent="0.25">
      <c r="A20" s="67" t="s">
        <v>305</v>
      </c>
      <c r="B20" s="65" t="s">
        <v>319</v>
      </c>
      <c r="D20" s="68" t="s">
        <v>333</v>
      </c>
      <c r="E20" s="67">
        <v>17</v>
      </c>
      <c r="F20" s="71" t="s">
        <v>317</v>
      </c>
      <c r="G20" s="71" t="s">
        <v>317</v>
      </c>
      <c r="H20" s="71" t="s">
        <v>317</v>
      </c>
      <c r="I20" s="71" t="s">
        <v>317</v>
      </c>
      <c r="J20" s="71" t="s">
        <v>317</v>
      </c>
      <c r="K20" s="71" t="s">
        <v>317</v>
      </c>
      <c r="L20" s="71" t="s">
        <v>340</v>
      </c>
      <c r="M20" s="71" t="s">
        <v>317</v>
      </c>
      <c r="N20" s="71" t="s">
        <v>317</v>
      </c>
      <c r="O20" s="71" t="s">
        <v>317</v>
      </c>
      <c r="P20" s="71" t="s">
        <v>317</v>
      </c>
      <c r="Q20" s="71" t="s">
        <v>317</v>
      </c>
      <c r="R20" s="71" t="s">
        <v>317</v>
      </c>
      <c r="S20" s="71" t="s">
        <v>317</v>
      </c>
      <c r="T20" s="71" t="s">
        <v>340</v>
      </c>
      <c r="U20" s="71" t="s">
        <v>340</v>
      </c>
      <c r="V20" s="71" t="s">
        <v>340</v>
      </c>
      <c r="W20" s="71" t="s">
        <v>317</v>
      </c>
      <c r="X20" s="71" t="s">
        <v>317</v>
      </c>
      <c r="Y20" s="71" t="s">
        <v>317</v>
      </c>
      <c r="Z20" s="71" t="s">
        <v>317</v>
      </c>
      <c r="AA20" s="71" t="s">
        <v>317</v>
      </c>
      <c r="AB20" s="71" t="s">
        <v>317</v>
      </c>
      <c r="AC20" s="71" t="s">
        <v>317</v>
      </c>
      <c r="AD20" s="71" t="s">
        <v>317</v>
      </c>
      <c r="AE20" s="71" t="s">
        <v>317</v>
      </c>
      <c r="AF20" s="71" t="s">
        <v>340</v>
      </c>
      <c r="AG20" s="71" t="s">
        <v>340</v>
      </c>
      <c r="AH20" s="71" t="s">
        <v>317</v>
      </c>
      <c r="AI20" s="71" t="s">
        <v>317</v>
      </c>
      <c r="AJ20" s="71" t="s">
        <v>317</v>
      </c>
      <c r="AK20" s="71" t="s">
        <v>340</v>
      </c>
    </row>
    <row r="21" spans="1:37" x14ac:dyDescent="0.25">
      <c r="A21" s="67" t="s">
        <v>306</v>
      </c>
      <c r="B21" s="65" t="s">
        <v>320</v>
      </c>
      <c r="D21" s="68" t="s">
        <v>334</v>
      </c>
      <c r="E21" s="67">
        <v>18</v>
      </c>
      <c r="F21" s="71" t="s">
        <v>317</v>
      </c>
      <c r="G21" s="71" t="s">
        <v>317</v>
      </c>
      <c r="H21" s="71" t="s">
        <v>317</v>
      </c>
      <c r="I21" s="71" t="s">
        <v>317</v>
      </c>
      <c r="J21" s="71" t="s">
        <v>317</v>
      </c>
      <c r="K21" s="71" t="s">
        <v>317</v>
      </c>
      <c r="L21" s="71" t="s">
        <v>317</v>
      </c>
      <c r="M21" s="71" t="s">
        <v>317</v>
      </c>
      <c r="N21" s="71" t="s">
        <v>317</v>
      </c>
      <c r="O21" s="71" t="s">
        <v>317</v>
      </c>
      <c r="P21" s="71" t="s">
        <v>317</v>
      </c>
      <c r="Q21" s="71" t="s">
        <v>317</v>
      </c>
      <c r="R21" s="71" t="s">
        <v>317</v>
      </c>
      <c r="S21" s="71" t="s">
        <v>317</v>
      </c>
      <c r="T21" s="71" t="s">
        <v>317</v>
      </c>
      <c r="U21" s="71" t="s">
        <v>317</v>
      </c>
      <c r="V21" s="71" t="s">
        <v>317</v>
      </c>
      <c r="W21" s="71" t="s">
        <v>317</v>
      </c>
      <c r="X21" s="71" t="s">
        <v>317</v>
      </c>
      <c r="Y21" s="71" t="s">
        <v>317</v>
      </c>
      <c r="Z21" s="71" t="s">
        <v>317</v>
      </c>
      <c r="AA21" s="71" t="s">
        <v>317</v>
      </c>
      <c r="AB21" s="71" t="s">
        <v>317</v>
      </c>
      <c r="AC21" s="71" t="s">
        <v>317</v>
      </c>
      <c r="AD21" s="71" t="s">
        <v>317</v>
      </c>
      <c r="AE21" s="71" t="s">
        <v>317</v>
      </c>
      <c r="AF21" s="71" t="s">
        <v>317</v>
      </c>
      <c r="AG21" s="71" t="s">
        <v>317</v>
      </c>
      <c r="AH21" s="71" t="s">
        <v>317</v>
      </c>
      <c r="AI21" s="71" t="s">
        <v>317</v>
      </c>
      <c r="AJ21" s="71" t="s">
        <v>317</v>
      </c>
      <c r="AK21" s="71" t="s">
        <v>317</v>
      </c>
    </row>
    <row r="22" spans="1:37" x14ac:dyDescent="0.25">
      <c r="A22" s="67" t="s">
        <v>307</v>
      </c>
      <c r="B22" s="65" t="s">
        <v>321</v>
      </c>
      <c r="D22" s="69" t="s">
        <v>335</v>
      </c>
      <c r="E22" s="67">
        <v>19</v>
      </c>
      <c r="F22" s="71" t="s">
        <v>317</v>
      </c>
      <c r="G22" s="71" t="s">
        <v>317</v>
      </c>
      <c r="H22" s="71" t="s">
        <v>317</v>
      </c>
      <c r="I22" s="71" t="s">
        <v>317</v>
      </c>
      <c r="J22" s="71" t="s">
        <v>317</v>
      </c>
      <c r="K22" s="71" t="s">
        <v>317</v>
      </c>
      <c r="L22" s="71" t="s">
        <v>317</v>
      </c>
      <c r="M22" s="71" t="s">
        <v>317</v>
      </c>
      <c r="N22" s="71" t="s">
        <v>317</v>
      </c>
      <c r="O22" s="71" t="s">
        <v>317</v>
      </c>
      <c r="P22" s="71" t="s">
        <v>317</v>
      </c>
      <c r="Q22" s="71" t="s">
        <v>317</v>
      </c>
      <c r="R22" s="71" t="s">
        <v>317</v>
      </c>
      <c r="S22" s="71" t="s">
        <v>317</v>
      </c>
      <c r="T22" s="71" t="s">
        <v>317</v>
      </c>
      <c r="U22" s="71" t="s">
        <v>317</v>
      </c>
      <c r="V22" s="71" t="s">
        <v>317</v>
      </c>
      <c r="W22" s="71" t="s">
        <v>317</v>
      </c>
      <c r="X22" s="71" t="s">
        <v>317</v>
      </c>
      <c r="Y22" s="71" t="s">
        <v>317</v>
      </c>
      <c r="Z22" s="71" t="s">
        <v>317</v>
      </c>
      <c r="AA22" s="71" t="s">
        <v>317</v>
      </c>
      <c r="AB22" s="71" t="s">
        <v>317</v>
      </c>
      <c r="AC22" s="71" t="s">
        <v>317</v>
      </c>
      <c r="AD22" s="71" t="s">
        <v>317</v>
      </c>
      <c r="AE22" s="71" t="s">
        <v>317</v>
      </c>
      <c r="AF22" s="71" t="s">
        <v>317</v>
      </c>
      <c r="AG22" s="71" t="s">
        <v>317</v>
      </c>
      <c r="AH22" s="71" t="s">
        <v>317</v>
      </c>
      <c r="AI22" s="71" t="s">
        <v>317</v>
      </c>
      <c r="AJ22" s="71" t="s">
        <v>317</v>
      </c>
      <c r="AK22" s="71" t="s">
        <v>317</v>
      </c>
    </row>
    <row r="23" spans="1:37" x14ac:dyDescent="0.25">
      <c r="A23" s="67" t="s">
        <v>308</v>
      </c>
      <c r="B23" s="65" t="s">
        <v>319</v>
      </c>
      <c r="D23" s="68" t="s">
        <v>336</v>
      </c>
      <c r="E23" s="67">
        <v>20</v>
      </c>
      <c r="F23" s="71" t="s">
        <v>317</v>
      </c>
      <c r="G23" s="71" t="s">
        <v>317</v>
      </c>
      <c r="H23" s="71" t="s">
        <v>317</v>
      </c>
      <c r="I23" s="71" t="s">
        <v>317</v>
      </c>
      <c r="J23" s="71" t="s">
        <v>317</v>
      </c>
      <c r="K23" s="71" t="s">
        <v>317</v>
      </c>
      <c r="L23" s="71" t="s">
        <v>317</v>
      </c>
      <c r="M23" s="71" t="s">
        <v>317</v>
      </c>
      <c r="N23" s="71" t="s">
        <v>317</v>
      </c>
      <c r="O23" s="71" t="s">
        <v>317</v>
      </c>
      <c r="P23" s="71" t="s">
        <v>317</v>
      </c>
      <c r="Q23" s="71" t="s">
        <v>317</v>
      </c>
      <c r="R23" s="71" t="s">
        <v>317</v>
      </c>
      <c r="S23" s="71" t="s">
        <v>317</v>
      </c>
      <c r="T23" s="71" t="s">
        <v>317</v>
      </c>
      <c r="U23" s="71" t="s">
        <v>340</v>
      </c>
      <c r="V23" s="71" t="s">
        <v>317</v>
      </c>
      <c r="W23" s="71" t="s">
        <v>317</v>
      </c>
      <c r="X23" s="71" t="s">
        <v>317</v>
      </c>
      <c r="Y23" s="71" t="s">
        <v>317</v>
      </c>
      <c r="Z23" s="71" t="s">
        <v>317</v>
      </c>
      <c r="AA23" s="71" t="s">
        <v>317</v>
      </c>
      <c r="AB23" s="71" t="s">
        <v>317</v>
      </c>
      <c r="AC23" s="71" t="s">
        <v>317</v>
      </c>
      <c r="AD23" s="71" t="s">
        <v>317</v>
      </c>
      <c r="AE23" s="71" t="s">
        <v>317</v>
      </c>
      <c r="AF23" s="71" t="s">
        <v>340</v>
      </c>
      <c r="AG23" s="71" t="s">
        <v>317</v>
      </c>
      <c r="AH23" s="71" t="s">
        <v>317</v>
      </c>
      <c r="AI23" s="71" t="s">
        <v>317</v>
      </c>
      <c r="AJ23" s="71" t="s">
        <v>317</v>
      </c>
      <c r="AK23" s="71" t="s">
        <v>340</v>
      </c>
    </row>
    <row r="24" spans="1:37" x14ac:dyDescent="0.25">
      <c r="A24" s="67" t="s">
        <v>309</v>
      </c>
      <c r="B24" s="65" t="s">
        <v>319</v>
      </c>
      <c r="D24" s="68" t="s">
        <v>337</v>
      </c>
      <c r="E24" s="67">
        <v>21</v>
      </c>
      <c r="F24" s="71" t="s">
        <v>317</v>
      </c>
      <c r="G24" s="71" t="s">
        <v>317</v>
      </c>
      <c r="H24" s="71" t="s">
        <v>317</v>
      </c>
      <c r="I24" s="71" t="s">
        <v>317</v>
      </c>
      <c r="J24" s="71" t="s">
        <v>317</v>
      </c>
      <c r="K24" s="71" t="s">
        <v>317</v>
      </c>
      <c r="L24" s="71" t="s">
        <v>340</v>
      </c>
      <c r="M24" s="71" t="s">
        <v>317</v>
      </c>
      <c r="N24" s="71" t="s">
        <v>317</v>
      </c>
      <c r="O24" s="71" t="s">
        <v>317</v>
      </c>
      <c r="P24" s="71" t="s">
        <v>317</v>
      </c>
      <c r="Q24" s="71" t="s">
        <v>317</v>
      </c>
      <c r="R24" s="71" t="s">
        <v>317</v>
      </c>
      <c r="S24" s="71" t="s">
        <v>317</v>
      </c>
      <c r="T24" s="71" t="s">
        <v>340</v>
      </c>
      <c r="U24" s="71" t="s">
        <v>340</v>
      </c>
      <c r="V24" s="71" t="s">
        <v>317</v>
      </c>
      <c r="W24" s="71" t="s">
        <v>317</v>
      </c>
      <c r="X24" s="71" t="s">
        <v>317</v>
      </c>
      <c r="Y24" s="71" t="s">
        <v>317</v>
      </c>
      <c r="Z24" s="71" t="s">
        <v>317</v>
      </c>
      <c r="AA24" s="71" t="s">
        <v>317</v>
      </c>
      <c r="AB24" s="71" t="s">
        <v>317</v>
      </c>
      <c r="AC24" s="71" t="s">
        <v>317</v>
      </c>
      <c r="AD24" s="71" t="s">
        <v>317</v>
      </c>
      <c r="AE24" s="71" t="s">
        <v>317</v>
      </c>
      <c r="AF24" s="71" t="s">
        <v>340</v>
      </c>
      <c r="AG24" s="71" t="s">
        <v>317</v>
      </c>
      <c r="AH24" s="71" t="s">
        <v>340</v>
      </c>
      <c r="AI24" s="71" t="s">
        <v>317</v>
      </c>
      <c r="AJ24" s="71" t="s">
        <v>317</v>
      </c>
      <c r="AK24" s="71" t="s">
        <v>340</v>
      </c>
    </row>
    <row r="25" spans="1:37" x14ac:dyDescent="0.25">
      <c r="A25" s="67" t="s">
        <v>310</v>
      </c>
      <c r="B25" s="65" t="s">
        <v>318</v>
      </c>
      <c r="D25" s="68" t="s">
        <v>355</v>
      </c>
      <c r="E25" s="67">
        <v>22</v>
      </c>
      <c r="F25" s="71" t="s">
        <v>317</v>
      </c>
      <c r="G25" s="71" t="s">
        <v>317</v>
      </c>
      <c r="H25" s="71" t="s">
        <v>317</v>
      </c>
      <c r="I25" s="71" t="s">
        <v>317</v>
      </c>
      <c r="J25" s="71" t="s">
        <v>317</v>
      </c>
      <c r="K25" s="71" t="s">
        <v>340</v>
      </c>
      <c r="L25" s="71" t="s">
        <v>340</v>
      </c>
      <c r="M25" s="71" t="s">
        <v>317</v>
      </c>
      <c r="N25" s="71" t="s">
        <v>317</v>
      </c>
      <c r="O25" s="71" t="s">
        <v>317</v>
      </c>
      <c r="P25" s="71" t="s">
        <v>317</v>
      </c>
      <c r="Q25" s="71" t="s">
        <v>317</v>
      </c>
      <c r="R25" s="71" t="s">
        <v>317</v>
      </c>
      <c r="S25" s="71" t="s">
        <v>317</v>
      </c>
      <c r="T25" s="71" t="s">
        <v>340</v>
      </c>
      <c r="U25" s="71" t="s">
        <v>340</v>
      </c>
      <c r="V25" s="71" t="s">
        <v>317</v>
      </c>
      <c r="W25" s="71" t="s">
        <v>340</v>
      </c>
      <c r="X25" s="71" t="s">
        <v>317</v>
      </c>
      <c r="Y25" s="71" t="s">
        <v>317</v>
      </c>
      <c r="Z25" s="71" t="s">
        <v>317</v>
      </c>
      <c r="AA25" s="71" t="s">
        <v>317</v>
      </c>
      <c r="AB25" s="71" t="s">
        <v>340</v>
      </c>
      <c r="AC25" s="71" t="s">
        <v>340</v>
      </c>
      <c r="AD25" s="71" t="s">
        <v>317</v>
      </c>
      <c r="AE25" s="71" t="s">
        <v>317</v>
      </c>
      <c r="AF25" s="71" t="s">
        <v>340</v>
      </c>
      <c r="AG25" s="71" t="s">
        <v>340</v>
      </c>
      <c r="AH25" s="71" t="s">
        <v>340</v>
      </c>
      <c r="AI25" s="71" t="s">
        <v>317</v>
      </c>
      <c r="AJ25" s="71" t="s">
        <v>317</v>
      </c>
      <c r="AK25" s="71" t="s">
        <v>340</v>
      </c>
    </row>
    <row r="26" spans="1:37" x14ac:dyDescent="0.25">
      <c r="A26" s="67" t="s">
        <v>316</v>
      </c>
      <c r="B26" s="65" t="s">
        <v>319</v>
      </c>
      <c r="D26" s="68" t="s">
        <v>338</v>
      </c>
      <c r="E26" s="67">
        <v>23</v>
      </c>
      <c r="F26" s="71" t="s">
        <v>317</v>
      </c>
      <c r="G26" s="71" t="s">
        <v>317</v>
      </c>
      <c r="H26" s="71" t="s">
        <v>317</v>
      </c>
      <c r="I26" s="71" t="s">
        <v>317</v>
      </c>
      <c r="J26" s="71" t="s">
        <v>317</v>
      </c>
      <c r="K26" s="71" t="s">
        <v>317</v>
      </c>
      <c r="L26" s="71" t="s">
        <v>317</v>
      </c>
      <c r="M26" s="71" t="s">
        <v>317</v>
      </c>
      <c r="N26" s="71" t="s">
        <v>317</v>
      </c>
      <c r="O26" s="71" t="s">
        <v>317</v>
      </c>
      <c r="P26" s="71" t="s">
        <v>317</v>
      </c>
      <c r="Q26" s="71" t="s">
        <v>317</v>
      </c>
      <c r="R26" s="71" t="s">
        <v>317</v>
      </c>
      <c r="S26" s="71" t="s">
        <v>317</v>
      </c>
      <c r="T26" s="71" t="s">
        <v>317</v>
      </c>
      <c r="U26" s="71" t="s">
        <v>317</v>
      </c>
      <c r="V26" s="71" t="s">
        <v>317</v>
      </c>
      <c r="W26" s="71" t="s">
        <v>317</v>
      </c>
      <c r="X26" s="71" t="s">
        <v>317</v>
      </c>
      <c r="Y26" s="71" t="s">
        <v>317</v>
      </c>
      <c r="Z26" s="71" t="s">
        <v>317</v>
      </c>
      <c r="AA26" s="71" t="s">
        <v>317</v>
      </c>
      <c r="AB26" s="71" t="s">
        <v>317</v>
      </c>
      <c r="AC26" s="71" t="s">
        <v>317</v>
      </c>
      <c r="AD26" s="71" t="s">
        <v>317</v>
      </c>
      <c r="AE26" s="71" t="s">
        <v>317</v>
      </c>
      <c r="AF26" s="71" t="s">
        <v>317</v>
      </c>
      <c r="AG26" s="71" t="s">
        <v>317</v>
      </c>
      <c r="AH26" s="71" t="s">
        <v>317</v>
      </c>
      <c r="AI26" s="71" t="s">
        <v>317</v>
      </c>
      <c r="AJ26" s="71" t="s">
        <v>317</v>
      </c>
      <c r="AK26" s="71" t="s">
        <v>317</v>
      </c>
    </row>
    <row r="27" spans="1:37" x14ac:dyDescent="0.25">
      <c r="A27" s="67" t="s">
        <v>311</v>
      </c>
      <c r="B27" s="65" t="s">
        <v>320</v>
      </c>
      <c r="D27" s="68" t="s">
        <v>353</v>
      </c>
      <c r="E27" s="67">
        <v>24</v>
      </c>
      <c r="F27" s="71" t="s">
        <v>317</v>
      </c>
      <c r="G27" s="71" t="s">
        <v>317</v>
      </c>
      <c r="H27" s="71" t="s">
        <v>317</v>
      </c>
      <c r="I27" s="71" t="s">
        <v>317</v>
      </c>
      <c r="J27" s="71" t="s">
        <v>317</v>
      </c>
      <c r="K27" s="71" t="s">
        <v>317</v>
      </c>
      <c r="L27" s="71" t="s">
        <v>317</v>
      </c>
      <c r="M27" s="71" t="s">
        <v>317</v>
      </c>
      <c r="N27" s="71" t="s">
        <v>317</v>
      </c>
      <c r="O27" s="71" t="s">
        <v>317</v>
      </c>
      <c r="P27" s="71" t="s">
        <v>317</v>
      </c>
      <c r="Q27" s="71" t="s">
        <v>317</v>
      </c>
      <c r="R27" s="71" t="s">
        <v>317</v>
      </c>
      <c r="S27" s="71" t="s">
        <v>317</v>
      </c>
      <c r="T27" s="71" t="s">
        <v>317</v>
      </c>
      <c r="U27" s="71" t="s">
        <v>317</v>
      </c>
      <c r="V27" s="71" t="s">
        <v>317</v>
      </c>
      <c r="W27" s="71" t="s">
        <v>317</v>
      </c>
      <c r="X27" s="71" t="s">
        <v>317</v>
      </c>
      <c r="Y27" s="71" t="s">
        <v>317</v>
      </c>
      <c r="Z27" s="71" t="s">
        <v>317</v>
      </c>
      <c r="AA27" s="71" t="s">
        <v>317</v>
      </c>
      <c r="AB27" s="71" t="s">
        <v>317</v>
      </c>
      <c r="AC27" s="71" t="s">
        <v>317</v>
      </c>
      <c r="AD27" s="71" t="s">
        <v>317</v>
      </c>
      <c r="AE27" s="71" t="s">
        <v>317</v>
      </c>
      <c r="AF27" s="71" t="s">
        <v>340</v>
      </c>
      <c r="AG27" s="71" t="s">
        <v>317</v>
      </c>
      <c r="AH27" s="71" t="s">
        <v>317</v>
      </c>
      <c r="AI27" s="71" t="s">
        <v>317</v>
      </c>
      <c r="AJ27" s="71" t="s">
        <v>317</v>
      </c>
      <c r="AK27" s="71" t="s">
        <v>317</v>
      </c>
    </row>
    <row r="28" spans="1:37" x14ac:dyDescent="0.25">
      <c r="A28" s="67" t="s">
        <v>312</v>
      </c>
      <c r="B28" s="65" t="s">
        <v>319</v>
      </c>
      <c r="D28" s="69" t="s">
        <v>339</v>
      </c>
      <c r="E28" s="67">
        <v>25</v>
      </c>
      <c r="F28" s="71" t="s">
        <v>317</v>
      </c>
      <c r="G28" s="71" t="s">
        <v>317</v>
      </c>
      <c r="H28" s="71" t="s">
        <v>317</v>
      </c>
      <c r="I28" s="71" t="s">
        <v>317</v>
      </c>
      <c r="J28" s="71" t="s">
        <v>317</v>
      </c>
      <c r="K28" s="71" t="s">
        <v>317</v>
      </c>
      <c r="L28" s="71" t="s">
        <v>317</v>
      </c>
      <c r="M28" s="71" t="s">
        <v>317</v>
      </c>
      <c r="N28" s="71" t="s">
        <v>317</v>
      </c>
      <c r="O28" s="71" t="s">
        <v>317</v>
      </c>
      <c r="P28" s="71" t="s">
        <v>317</v>
      </c>
      <c r="Q28" s="71" t="s">
        <v>317</v>
      </c>
      <c r="R28" s="71" t="s">
        <v>317</v>
      </c>
      <c r="S28" s="71" t="s">
        <v>317</v>
      </c>
      <c r="T28" s="71" t="s">
        <v>317</v>
      </c>
      <c r="U28" s="71" t="s">
        <v>317</v>
      </c>
      <c r="V28" s="71" t="s">
        <v>317</v>
      </c>
      <c r="W28" s="71" t="s">
        <v>317</v>
      </c>
      <c r="X28" s="71" t="s">
        <v>317</v>
      </c>
      <c r="Y28" s="71" t="s">
        <v>317</v>
      </c>
      <c r="Z28" s="71" t="s">
        <v>317</v>
      </c>
      <c r="AA28" s="71" t="s">
        <v>317</v>
      </c>
      <c r="AB28" s="71" t="s">
        <v>317</v>
      </c>
      <c r="AC28" s="71" t="s">
        <v>317</v>
      </c>
      <c r="AD28" s="71" t="s">
        <v>317</v>
      </c>
      <c r="AE28" s="71" t="s">
        <v>317</v>
      </c>
      <c r="AF28" s="71" t="s">
        <v>317</v>
      </c>
      <c r="AG28" s="71" t="s">
        <v>317</v>
      </c>
      <c r="AH28" s="71" t="s">
        <v>317</v>
      </c>
      <c r="AI28" s="71" t="s">
        <v>317</v>
      </c>
      <c r="AJ28" s="71" t="s">
        <v>317</v>
      </c>
      <c r="AK28" s="71" t="s">
        <v>317</v>
      </c>
    </row>
    <row r="29" spans="1:37" x14ac:dyDescent="0.25">
      <c r="A29" s="67" t="s">
        <v>313</v>
      </c>
      <c r="B29" s="65" t="s">
        <v>321</v>
      </c>
      <c r="D29" s="69" t="s">
        <v>360</v>
      </c>
      <c r="E29" s="67">
        <v>26</v>
      </c>
      <c r="F29" s="71" t="s">
        <v>317</v>
      </c>
      <c r="G29" s="71" t="s">
        <v>317</v>
      </c>
      <c r="H29" s="71" t="s">
        <v>317</v>
      </c>
      <c r="I29" s="71" t="s">
        <v>317</v>
      </c>
      <c r="J29" s="71" t="s">
        <v>317</v>
      </c>
      <c r="K29" s="71" t="s">
        <v>317</v>
      </c>
      <c r="L29" s="71" t="s">
        <v>317</v>
      </c>
      <c r="M29" s="71" t="s">
        <v>317</v>
      </c>
      <c r="N29" s="71" t="s">
        <v>317</v>
      </c>
      <c r="O29" s="71" t="s">
        <v>317</v>
      </c>
      <c r="P29" s="71" t="s">
        <v>317</v>
      </c>
      <c r="Q29" s="71" t="s">
        <v>317</v>
      </c>
      <c r="R29" s="71" t="s">
        <v>317</v>
      </c>
      <c r="S29" s="71" t="s">
        <v>317</v>
      </c>
      <c r="T29" s="71" t="s">
        <v>317</v>
      </c>
      <c r="U29" s="71" t="s">
        <v>317</v>
      </c>
      <c r="V29" s="71" t="s">
        <v>317</v>
      </c>
      <c r="W29" s="71" t="s">
        <v>317</v>
      </c>
      <c r="X29" s="71" t="s">
        <v>317</v>
      </c>
      <c r="Y29" s="71" t="s">
        <v>317</v>
      </c>
      <c r="Z29" s="71" t="s">
        <v>317</v>
      </c>
      <c r="AA29" s="71" t="s">
        <v>317</v>
      </c>
      <c r="AB29" s="71" t="s">
        <v>317</v>
      </c>
      <c r="AC29" s="71" t="s">
        <v>317</v>
      </c>
      <c r="AD29" s="71" t="s">
        <v>317</v>
      </c>
      <c r="AE29" s="71" t="s">
        <v>317</v>
      </c>
      <c r="AF29" s="71" t="s">
        <v>317</v>
      </c>
      <c r="AG29" s="71" t="s">
        <v>317</v>
      </c>
      <c r="AH29" s="71" t="s">
        <v>317</v>
      </c>
      <c r="AI29" s="71" t="s">
        <v>317</v>
      </c>
      <c r="AJ29" s="71" t="s">
        <v>317</v>
      </c>
      <c r="AK29" s="71" t="s">
        <v>317</v>
      </c>
    </row>
    <row r="30" spans="1:37" x14ac:dyDescent="0.25">
      <c r="A30" s="67" t="s">
        <v>314</v>
      </c>
      <c r="B30" s="65" t="s">
        <v>319</v>
      </c>
      <c r="D30" s="69" t="s">
        <v>354</v>
      </c>
      <c r="E30" s="67">
        <v>27</v>
      </c>
      <c r="F30" s="71" t="s">
        <v>317</v>
      </c>
      <c r="G30" s="71" t="s">
        <v>317</v>
      </c>
      <c r="H30" s="71" t="s">
        <v>317</v>
      </c>
      <c r="I30" s="71" t="s">
        <v>317</v>
      </c>
      <c r="J30" s="71" t="s">
        <v>317</v>
      </c>
      <c r="K30" s="71" t="s">
        <v>317</v>
      </c>
      <c r="L30" s="71" t="s">
        <v>317</v>
      </c>
      <c r="M30" s="71" t="s">
        <v>317</v>
      </c>
      <c r="N30" s="71" t="s">
        <v>317</v>
      </c>
      <c r="O30" s="71" t="s">
        <v>317</v>
      </c>
      <c r="P30" s="71" t="s">
        <v>317</v>
      </c>
      <c r="Q30" s="71" t="s">
        <v>317</v>
      </c>
      <c r="R30" s="71" t="s">
        <v>317</v>
      </c>
      <c r="S30" s="71" t="s">
        <v>317</v>
      </c>
      <c r="T30" s="71" t="s">
        <v>317</v>
      </c>
      <c r="U30" s="71" t="s">
        <v>340</v>
      </c>
      <c r="V30" s="71" t="s">
        <v>340</v>
      </c>
      <c r="W30" s="71" t="s">
        <v>317</v>
      </c>
      <c r="X30" s="71" t="s">
        <v>317</v>
      </c>
      <c r="Y30" s="71" t="s">
        <v>317</v>
      </c>
      <c r="Z30" s="71" t="s">
        <v>317</v>
      </c>
      <c r="AA30" s="71" t="s">
        <v>317</v>
      </c>
      <c r="AB30" s="71" t="s">
        <v>340</v>
      </c>
      <c r="AC30" s="71" t="s">
        <v>317</v>
      </c>
      <c r="AD30" s="71" t="s">
        <v>317</v>
      </c>
      <c r="AE30" s="71" t="s">
        <v>317</v>
      </c>
      <c r="AF30" s="71" t="s">
        <v>340</v>
      </c>
      <c r="AG30" s="71" t="s">
        <v>340</v>
      </c>
      <c r="AH30" s="71" t="s">
        <v>340</v>
      </c>
      <c r="AI30" s="71" t="s">
        <v>317</v>
      </c>
      <c r="AJ30" s="71" t="s">
        <v>317</v>
      </c>
      <c r="AK30" s="71" t="s">
        <v>317</v>
      </c>
    </row>
  </sheetData>
  <sheetProtection algorithmName="SHA-512" hashValue="WkzUXwCs5BhuLwXv+IgjZDAo8NRyQ3FaIE7jv9Q4cVMEijZxxwBavA/X40FYWYlF+JyHwcQkkgRjiBq7lzZ7rw==" saltValue="43B5TnNPRpZMed2cvvLuEg==" spinCount="100000" sheet="1" objects="1" scenarios="1"/>
  <sortState ref="A4:B30">
    <sortCondition ref="A4:A30"/>
  </sortState>
  <mergeCells count="1">
    <mergeCell ref="F1:AK1"/>
  </mergeCells>
  <pageMargins left="0.511811024" right="0.511811024" top="0.78740157499999996" bottom="0.78740157499999996" header="0.31496062000000002" footer="0.31496062000000002"/>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J2"/>
  <sheetViews>
    <sheetView workbookViewId="0">
      <selection activeCell="H11" sqref="H11"/>
    </sheetView>
  </sheetViews>
  <sheetFormatPr defaultRowHeight="15" x14ac:dyDescent="0.25"/>
  <sheetData>
    <row r="2" spans="3:10" ht="245.25" customHeight="1" x14ac:dyDescent="0.25">
      <c r="C2" s="132" t="s">
        <v>371</v>
      </c>
      <c r="D2" s="132"/>
      <c r="E2" s="132"/>
      <c r="F2" s="132"/>
      <c r="G2" s="132"/>
      <c r="H2" s="132"/>
      <c r="I2" s="132"/>
      <c r="J2" s="132"/>
    </row>
  </sheetData>
  <mergeCells count="1">
    <mergeCell ref="C2:J2"/>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zoomScale="110" zoomScaleNormal="100" zoomScaleSheetLayoutView="110" workbookViewId="0">
      <selection activeCell="B79" sqref="B79:U87"/>
    </sheetView>
  </sheetViews>
  <sheetFormatPr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ht="15" customHeight="1" x14ac:dyDescent="0.25">
      <c r="A1" s="3"/>
      <c r="B1" s="3"/>
      <c r="C1" s="3"/>
      <c r="D1" s="3"/>
      <c r="E1" s="72"/>
      <c r="F1" s="72"/>
      <c r="G1" s="72"/>
      <c r="H1" s="72"/>
      <c r="I1" s="72"/>
      <c r="J1" s="72"/>
      <c r="K1" s="72"/>
      <c r="L1" s="72"/>
      <c r="M1" s="72"/>
      <c r="N1" s="72"/>
      <c r="O1" s="72"/>
      <c r="P1" s="72"/>
      <c r="Q1" s="72"/>
      <c r="R1" s="72"/>
      <c r="S1" s="3"/>
      <c r="T1" s="3"/>
      <c r="U1" s="3"/>
      <c r="V1" s="3"/>
    </row>
    <row r="2" spans="1:22" ht="15" customHeight="1" x14ac:dyDescent="0.25">
      <c r="A2" s="3"/>
      <c r="B2" s="3"/>
      <c r="C2" s="3"/>
      <c r="D2" s="3"/>
      <c r="E2" s="96" t="s">
        <v>346</v>
      </c>
      <c r="F2" s="96"/>
      <c r="G2" s="96"/>
      <c r="H2" s="96"/>
      <c r="I2" s="96"/>
      <c r="J2" s="96"/>
      <c r="K2" s="96"/>
      <c r="L2" s="96"/>
      <c r="M2" s="96"/>
      <c r="N2" s="96"/>
      <c r="O2" s="96"/>
      <c r="P2" s="96"/>
      <c r="Q2" s="96"/>
      <c r="R2" s="96"/>
      <c r="S2" s="3"/>
      <c r="T2" s="3"/>
      <c r="U2" s="3"/>
      <c r="V2" s="3"/>
    </row>
    <row r="3" spans="1:22" ht="15" customHeight="1"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ht="15.75" customHeight="1" x14ac:dyDescent="0.25">
      <c r="A6" s="3"/>
      <c r="B6" s="4"/>
      <c r="C6" s="4"/>
      <c r="D6" s="4"/>
      <c r="E6" s="96" t="s">
        <v>7</v>
      </c>
      <c r="F6" s="96"/>
      <c r="G6" s="96"/>
      <c r="H6" s="96"/>
      <c r="I6" s="96"/>
      <c r="J6" s="96"/>
      <c r="K6" s="96"/>
      <c r="L6" s="96"/>
      <c r="M6" s="96"/>
      <c r="N6" s="96"/>
      <c r="O6" s="96"/>
      <c r="P6" s="96"/>
      <c r="Q6" s="96"/>
      <c r="R6" s="96"/>
      <c r="S6" s="116">
        <f>IF(Inicial!G21="","",Inicial!G21)</f>
        <v>2016</v>
      </c>
      <c r="T6" s="116"/>
      <c r="U6" s="116"/>
      <c r="V6" s="3"/>
    </row>
    <row r="7" spans="1:22" ht="15.75" customHeight="1" x14ac:dyDescent="0.25">
      <c r="A7" s="3"/>
      <c r="B7" s="4"/>
      <c r="C7" s="4"/>
      <c r="D7" s="4"/>
      <c r="E7" s="96"/>
      <c r="F7" s="96"/>
      <c r="G7" s="96"/>
      <c r="H7" s="96"/>
      <c r="I7" s="96"/>
      <c r="J7" s="96"/>
      <c r="K7" s="96"/>
      <c r="L7" s="96"/>
      <c r="M7" s="96"/>
      <c r="N7" s="96"/>
      <c r="O7" s="96"/>
      <c r="P7" s="96"/>
      <c r="Q7" s="96"/>
      <c r="R7" s="96"/>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117</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4</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IF(E11="","",LOOKUP('Pg1'!E11,Níveis!B1:C5))</f>
        <v>Tem uma área específica da Administração Pública para gestão de recursos hídricos (Secretaria e Organismo Gestor), mas existem problemas de falta de articulação, incompatibilidades ou conflitos de competências com outras áreas (ex. obras, gestão ambiental).</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392</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x14ac:dyDescent="0.25">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128</v>
      </c>
      <c r="C29" s="45"/>
      <c r="D29" s="45"/>
      <c r="E29" s="42"/>
      <c r="F29" s="42"/>
      <c r="G29" s="43"/>
      <c r="H29" s="42"/>
      <c r="I29" s="42"/>
      <c r="J29" s="42"/>
      <c r="K29" s="42"/>
      <c r="L29" s="42"/>
      <c r="M29" s="42"/>
      <c r="N29" s="43"/>
      <c r="O29" s="8"/>
      <c r="P29" s="8"/>
      <c r="Q29" s="43"/>
      <c r="R29" s="43"/>
      <c r="S29" s="43"/>
      <c r="T29" s="43"/>
      <c r="U29" s="43"/>
      <c r="V29" s="3"/>
    </row>
    <row r="30" spans="1:22" ht="6" customHeight="1" x14ac:dyDescent="0.25">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4</v>
      </c>
      <c r="F31" s="3"/>
      <c r="G31" s="3"/>
      <c r="H31" s="3"/>
      <c r="I31" s="3"/>
      <c r="J31" s="3"/>
      <c r="K31" s="3"/>
      <c r="L31" s="3"/>
      <c r="M31" s="3"/>
      <c r="N31" s="3"/>
      <c r="O31" s="3"/>
      <c r="P31" s="3"/>
      <c r="Q31" s="3"/>
      <c r="R31" s="3"/>
      <c r="S31" s="3"/>
      <c r="T31" s="3"/>
      <c r="U31" s="3"/>
      <c r="V31" s="3"/>
    </row>
    <row r="32" spans="1:22" ht="6" customHeight="1" x14ac:dyDescent="0.25">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IF(E31="","",LOOKUP('Pg1'!E31,Níveis!B6:C10))</f>
        <v>Os Organismos Coordenador e Gestor existem e são entidades diferentes, e uma delas ou ambas ainda não estão plenamente estruturadas e operantes.</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2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25">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391</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129</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IF(E51="","",LOOKUP('Pg1'!E51,Níveis!B11:C13))</f>
        <v>O organismo gestor dispõe de processos gerenciais e administrativos com fluxo e procedimentos bem estabelecidos (normas, manuais, rotinas operacionais) para execução de todas suas atribuições institucionais.</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25">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25">
      <c r="A58" s="3"/>
      <c r="B58" s="3"/>
      <c r="C58" s="3"/>
      <c r="D58" s="3"/>
      <c r="E58" s="3"/>
      <c r="F58" s="3"/>
      <c r="G58" s="3"/>
      <c r="H58" s="3"/>
      <c r="I58" s="3"/>
      <c r="J58" s="3"/>
      <c r="K58" s="3"/>
      <c r="L58" s="3"/>
      <c r="M58" s="3"/>
      <c r="N58" s="3"/>
      <c r="O58" s="3"/>
      <c r="P58" s="3"/>
      <c r="Q58" s="3"/>
      <c r="R58" s="3"/>
      <c r="S58" s="3"/>
      <c r="T58" s="3"/>
      <c r="U58" s="3"/>
      <c r="V58" s="3"/>
    </row>
    <row r="59" spans="1:22" x14ac:dyDescent="0.25">
      <c r="A59" s="3"/>
      <c r="B59" s="106" t="s">
        <v>366</v>
      </c>
      <c r="C59" s="107"/>
      <c r="D59" s="107"/>
      <c r="E59" s="107"/>
      <c r="F59" s="107"/>
      <c r="G59" s="107"/>
      <c r="H59" s="107"/>
      <c r="I59" s="107"/>
      <c r="J59" s="107"/>
      <c r="K59" s="107"/>
      <c r="L59" s="107"/>
      <c r="M59" s="107"/>
      <c r="N59" s="107"/>
      <c r="O59" s="107"/>
      <c r="P59" s="107"/>
      <c r="Q59" s="107"/>
      <c r="R59" s="107"/>
      <c r="S59" s="107"/>
      <c r="T59" s="107"/>
      <c r="U59" s="108"/>
      <c r="V59" s="3"/>
    </row>
    <row r="60" spans="1:22" x14ac:dyDescent="0.2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x14ac:dyDescent="0.25">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130</v>
      </c>
      <c r="C69" s="45"/>
      <c r="D69" s="45"/>
      <c r="E69" s="42"/>
      <c r="F69" s="42"/>
      <c r="G69" s="43"/>
      <c r="H69" s="42"/>
      <c r="I69" s="42"/>
      <c r="J69" s="42"/>
      <c r="K69" s="42"/>
      <c r="L69" s="42"/>
      <c r="M69" s="42"/>
      <c r="N69" s="43"/>
      <c r="O69" s="8"/>
      <c r="P69" s="8"/>
      <c r="Q69" s="43"/>
      <c r="R69" s="43"/>
      <c r="S69" s="43"/>
      <c r="T69" s="43"/>
      <c r="U69" s="43"/>
      <c r="V69" s="3"/>
    </row>
    <row r="70" spans="1:22" ht="6" customHeight="1" x14ac:dyDescent="0.25">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3</v>
      </c>
      <c r="F71" s="3"/>
      <c r="G71" s="3"/>
      <c r="H71" s="3"/>
      <c r="I71" s="3"/>
      <c r="J71" s="3"/>
      <c r="K71" s="3"/>
      <c r="L71" s="3"/>
      <c r="M71" s="3"/>
      <c r="N71" s="3"/>
      <c r="O71" s="3"/>
      <c r="P71" s="3"/>
      <c r="Q71" s="3"/>
      <c r="R71" s="3"/>
      <c r="S71" s="3"/>
      <c r="T71" s="3"/>
      <c r="U71" s="3"/>
      <c r="V71" s="3"/>
    </row>
    <row r="72" spans="1:22" ht="6" customHeight="1" x14ac:dyDescent="0.25">
      <c r="A72" s="3"/>
      <c r="B72" s="3"/>
      <c r="C72" s="3"/>
      <c r="D72" s="3"/>
      <c r="E72" s="3"/>
      <c r="F72" s="3"/>
      <c r="G72" s="3"/>
      <c r="H72" s="3"/>
      <c r="I72" s="3"/>
      <c r="J72" s="3"/>
      <c r="K72" s="3"/>
      <c r="L72" s="3"/>
      <c r="M72" s="3"/>
      <c r="N72" s="3"/>
      <c r="O72" s="3"/>
      <c r="P72" s="3"/>
      <c r="Q72" s="3"/>
      <c r="R72" s="3"/>
      <c r="S72" s="3"/>
      <c r="T72" s="3"/>
      <c r="U72" s="3"/>
      <c r="V72" s="3"/>
    </row>
    <row r="73" spans="1:22" x14ac:dyDescent="0.25">
      <c r="A73" s="3"/>
      <c r="B73" s="97" t="str">
        <f>IF(E71="","",LOOKUP('Pg1'!E71,Níveis!B14:C17))</f>
        <v>Há um arcabouço básico (política estadual de recursos hídricos estabelecida por lei), e a maior parte dos dispositivos legais encontram-se regulamentados e atualizados.</v>
      </c>
      <c r="C73" s="98"/>
      <c r="D73" s="98"/>
      <c r="E73" s="98"/>
      <c r="F73" s="98"/>
      <c r="G73" s="98"/>
      <c r="H73" s="98"/>
      <c r="I73" s="98"/>
      <c r="J73" s="98"/>
      <c r="K73" s="98"/>
      <c r="L73" s="98"/>
      <c r="M73" s="98"/>
      <c r="N73" s="98"/>
      <c r="O73" s="98"/>
      <c r="P73" s="98"/>
      <c r="Q73" s="98"/>
      <c r="R73" s="98"/>
      <c r="S73" s="98"/>
      <c r="T73" s="98"/>
      <c r="U73" s="99"/>
      <c r="V73" s="3"/>
    </row>
    <row r="74" spans="1:22" x14ac:dyDescent="0.2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2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25">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25">
      <c r="A78" s="3"/>
      <c r="B78" s="3"/>
      <c r="C78" s="3"/>
      <c r="D78" s="3"/>
      <c r="E78" s="3"/>
      <c r="F78" s="3"/>
      <c r="G78" s="3"/>
      <c r="H78" s="3"/>
      <c r="I78" s="3"/>
      <c r="J78" s="3"/>
      <c r="K78" s="3"/>
      <c r="L78" s="3"/>
      <c r="M78" s="3"/>
      <c r="N78" s="3"/>
      <c r="O78" s="3"/>
      <c r="P78" s="3"/>
      <c r="Q78" s="3"/>
      <c r="R78" s="3"/>
      <c r="S78" s="3"/>
      <c r="T78" s="3"/>
      <c r="U78" s="3"/>
      <c r="V78" s="3"/>
    </row>
    <row r="79" spans="1:22" x14ac:dyDescent="0.25">
      <c r="A79" s="3"/>
      <c r="B79" s="106" t="s">
        <v>385</v>
      </c>
      <c r="C79" s="107"/>
      <c r="D79" s="107"/>
      <c r="E79" s="107"/>
      <c r="F79" s="107"/>
      <c r="G79" s="107"/>
      <c r="H79" s="107"/>
      <c r="I79" s="107"/>
      <c r="J79" s="107"/>
      <c r="K79" s="107"/>
      <c r="L79" s="107"/>
      <c r="M79" s="107"/>
      <c r="N79" s="107"/>
      <c r="O79" s="107"/>
      <c r="P79" s="107"/>
      <c r="Q79" s="107"/>
      <c r="R79" s="107"/>
      <c r="S79" s="107"/>
      <c r="T79" s="107"/>
      <c r="U79" s="108"/>
      <c r="V79" s="3"/>
    </row>
    <row r="80" spans="1:22" x14ac:dyDescent="0.2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8zcyMrUBpKe7d/4Na0ntdfyJ2uqgoHWUh0z0Ca0JXXGJfVDhc73dbwIne+GK1URqriUIr+9SV4Q3ih0st5lztQ==" saltValue="/8Tc0fGvFTco+V1y2Dfgag==" spinCount="100000" sheet="1" objects="1" scenarios="1"/>
  <mergeCells count="14">
    <mergeCell ref="B39:U47"/>
    <mergeCell ref="B90:J90"/>
    <mergeCell ref="M90:U90"/>
    <mergeCell ref="E6:R7"/>
    <mergeCell ref="B53:U55"/>
    <mergeCell ref="B59:U67"/>
    <mergeCell ref="B73:U75"/>
    <mergeCell ref="B79:U87"/>
    <mergeCell ref="S6:U7"/>
    <mergeCell ref="E4:R5"/>
    <mergeCell ref="B13:U15"/>
    <mergeCell ref="B19:U27"/>
    <mergeCell ref="B33:U35"/>
    <mergeCell ref="E2:R3"/>
  </mergeCells>
  <conditionalFormatting sqref="S6:U7">
    <cfRule type="expression" dxfId="8" priority="1">
      <formula>$S$6&lt;&gt;""</formula>
    </cfRule>
  </conditionalFormatting>
  <dataValidations count="4">
    <dataValidation type="list" allowBlank="1" showInputMessage="1" showErrorMessage="1" sqref="E11 E31">
      <formula1>"1,2,3,4,5"</formula1>
    </dataValidation>
    <dataValidation type="textLength" operator="lessThan" showInputMessage="1" showErrorMessage="1" sqref="B19:U27">
      <formula1>1025</formula1>
    </dataValidation>
    <dataValidation type="list" allowBlank="1" showInputMessage="1" showErrorMessage="1" sqref="E51">
      <formula1>"1,2,3"</formula1>
    </dataValidation>
    <dataValidation type="list" allowBlank="1" showInputMessage="1" showErrorMessage="1" sqref="E71">
      <formula1>"1,2,3,4"</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31" zoomScale="120" zoomScaleNormal="100" zoomScaleSheetLayoutView="120" workbookViewId="0">
      <selection activeCell="B79" sqref="B79:U87"/>
    </sheetView>
  </sheetViews>
  <sheetFormatPr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x14ac:dyDescent="0.2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96" t="s">
        <v>346</v>
      </c>
      <c r="F2" s="96"/>
      <c r="G2" s="96"/>
      <c r="H2" s="96"/>
      <c r="I2" s="96"/>
      <c r="J2" s="96"/>
      <c r="K2" s="96"/>
      <c r="L2" s="96"/>
      <c r="M2" s="96"/>
      <c r="N2" s="96"/>
      <c r="O2" s="96"/>
      <c r="P2" s="96"/>
      <c r="Q2" s="96"/>
      <c r="R2" s="96"/>
      <c r="S2" s="3"/>
      <c r="T2" s="3"/>
      <c r="U2" s="3"/>
      <c r="V2" s="3"/>
    </row>
    <row r="3" spans="1:22"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x14ac:dyDescent="0.25">
      <c r="A6" s="3"/>
      <c r="B6" s="4"/>
      <c r="C6" s="4"/>
      <c r="D6" s="4"/>
      <c r="E6" s="96" t="s">
        <v>7</v>
      </c>
      <c r="F6" s="96"/>
      <c r="G6" s="96"/>
      <c r="H6" s="96"/>
      <c r="I6" s="96"/>
      <c r="J6" s="96"/>
      <c r="K6" s="96"/>
      <c r="L6" s="96"/>
      <c r="M6" s="96"/>
      <c r="N6" s="96"/>
      <c r="O6" s="96"/>
      <c r="P6" s="96"/>
      <c r="Q6" s="96"/>
      <c r="R6" s="96"/>
      <c r="S6" s="116">
        <f>IF(Inicial!G21="","",Inicial!G21)</f>
        <v>2016</v>
      </c>
      <c r="T6" s="116"/>
      <c r="U6" s="116"/>
      <c r="V6" s="3"/>
    </row>
    <row r="7" spans="1:22" x14ac:dyDescent="0.25">
      <c r="A7" s="3"/>
      <c r="B7" s="4"/>
      <c r="C7" s="4"/>
      <c r="D7" s="4"/>
      <c r="E7" s="96"/>
      <c r="F7" s="96"/>
      <c r="G7" s="96"/>
      <c r="H7" s="96"/>
      <c r="I7" s="96"/>
      <c r="J7" s="96"/>
      <c r="K7" s="96"/>
      <c r="L7" s="96"/>
      <c r="M7" s="96"/>
      <c r="N7" s="96"/>
      <c r="O7" s="96"/>
      <c r="P7" s="96"/>
      <c r="Q7" s="96"/>
      <c r="R7" s="96"/>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251</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4</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IF(E11="","",LOOKUP('Pg2'!E11,Níveis!B18:C21))</f>
        <v>Existe Conselho constituído e atuante na gestão de águas (diversas resoluções, moções e outras decisões tomadas) e funcionando em condições adequadas (reuniões periódicas, comparecimento satisfatórios dos seus membros).</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367</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x14ac:dyDescent="0.25">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252</v>
      </c>
      <c r="C29" s="45"/>
      <c r="D29" s="45"/>
      <c r="E29" s="42"/>
      <c r="F29" s="42"/>
      <c r="G29" s="43"/>
      <c r="H29" s="42"/>
      <c r="I29" s="42"/>
      <c r="J29" s="42"/>
      <c r="K29" s="42"/>
      <c r="L29" s="42"/>
      <c r="M29" s="42"/>
      <c r="N29" s="43"/>
      <c r="O29" s="8"/>
      <c r="P29" s="8"/>
      <c r="Q29" s="43"/>
      <c r="R29" s="43"/>
      <c r="S29" s="43"/>
      <c r="T29" s="43"/>
      <c r="U29" s="43"/>
      <c r="V29" s="3"/>
    </row>
    <row r="30" spans="1:22" ht="6" customHeight="1" x14ac:dyDescent="0.25">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4</v>
      </c>
      <c r="F31" s="3"/>
      <c r="G31" s="3"/>
      <c r="H31" s="3"/>
      <c r="I31" s="3"/>
      <c r="J31" s="3"/>
      <c r="K31" s="3"/>
      <c r="L31" s="3"/>
      <c r="M31" s="3"/>
      <c r="N31" s="3"/>
      <c r="O31" s="3"/>
      <c r="P31" s="3"/>
      <c r="Q31" s="3"/>
      <c r="R31" s="3"/>
      <c r="S31" s="3"/>
      <c r="T31" s="3"/>
      <c r="U31" s="3"/>
      <c r="V31" s="3"/>
    </row>
    <row r="32" spans="1:22" ht="6" customHeight="1" x14ac:dyDescent="0.25">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IF(E31="","",LOOKUP('Pg2'!E31,Níveis!B22:C25))</f>
        <v>Existem comitês estaduais e/ou organismos colegiados de recursos hídricos em todas as bacias/áreas críticas.</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2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25">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368</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253</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2</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IF(E51="","",LOOKUP('Pg2'!E51,Níveis!B26:C29))</f>
        <v>Há apoio ao funcionamento dos organismos colegiados e das secretarias executivas dos Comitês de Bacia Hidrográfica instalados, realizado exclusivamente pela Administração Pública.</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25">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25">
      <c r="A58" s="3"/>
      <c r="B58" s="3"/>
      <c r="C58" s="3"/>
      <c r="D58" s="3"/>
      <c r="E58" s="3"/>
      <c r="F58" s="3"/>
      <c r="G58" s="3"/>
      <c r="H58" s="3"/>
      <c r="I58" s="3"/>
      <c r="J58" s="3"/>
      <c r="K58" s="3"/>
      <c r="L58" s="3"/>
      <c r="M58" s="3"/>
      <c r="N58" s="3"/>
      <c r="O58" s="3"/>
      <c r="P58" s="3"/>
      <c r="Q58" s="3"/>
      <c r="R58" s="3"/>
      <c r="S58" s="3"/>
      <c r="T58" s="3"/>
      <c r="U58" s="3"/>
      <c r="V58" s="3"/>
    </row>
    <row r="59" spans="1:22" x14ac:dyDescent="0.25">
      <c r="A59" s="3"/>
      <c r="B59" s="106" t="s">
        <v>369</v>
      </c>
      <c r="C59" s="107"/>
      <c r="D59" s="107"/>
      <c r="E59" s="107"/>
      <c r="F59" s="107"/>
      <c r="G59" s="107"/>
      <c r="H59" s="107"/>
      <c r="I59" s="107"/>
      <c r="J59" s="107"/>
      <c r="K59" s="107"/>
      <c r="L59" s="107"/>
      <c r="M59" s="107"/>
      <c r="N59" s="107"/>
      <c r="O59" s="107"/>
      <c r="P59" s="107"/>
      <c r="Q59" s="107"/>
      <c r="R59" s="107"/>
      <c r="S59" s="107"/>
      <c r="T59" s="107"/>
      <c r="U59" s="108"/>
      <c r="V59" s="3"/>
    </row>
    <row r="60" spans="1:22" x14ac:dyDescent="0.2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x14ac:dyDescent="0.25">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254</v>
      </c>
      <c r="C69" s="45"/>
      <c r="D69" s="45"/>
      <c r="E69" s="42"/>
      <c r="F69" s="42"/>
      <c r="G69" s="43"/>
      <c r="H69" s="42"/>
      <c r="I69" s="42"/>
      <c r="J69" s="42"/>
      <c r="K69" s="42"/>
      <c r="L69" s="42"/>
      <c r="M69" s="42"/>
      <c r="N69" s="43"/>
      <c r="O69" s="8"/>
      <c r="P69" s="8"/>
      <c r="Q69" s="43"/>
      <c r="R69" s="43"/>
      <c r="S69" s="43"/>
      <c r="T69" s="43"/>
      <c r="U69" s="43"/>
      <c r="V69" s="3"/>
    </row>
    <row r="70" spans="1:22" ht="6" customHeight="1" x14ac:dyDescent="0.25">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2</v>
      </c>
      <c r="F71" s="3"/>
      <c r="G71" s="3"/>
      <c r="H71" s="3"/>
      <c r="I71" s="3"/>
      <c r="J71" s="3"/>
      <c r="K71" s="3"/>
      <c r="L71" s="3"/>
      <c r="M71" s="3"/>
      <c r="N71" s="3"/>
      <c r="O71" s="3"/>
      <c r="P71" s="3"/>
      <c r="Q71" s="3"/>
      <c r="R71" s="3"/>
      <c r="S71" s="3"/>
      <c r="T71" s="3"/>
      <c r="U71" s="3"/>
      <c r="V71" s="3"/>
    </row>
    <row r="72" spans="1:22" ht="6" customHeight="1" x14ac:dyDescent="0.25">
      <c r="A72" s="3"/>
      <c r="B72" s="3"/>
      <c r="C72" s="3"/>
      <c r="D72" s="3"/>
      <c r="E72" s="3"/>
      <c r="F72" s="3"/>
      <c r="G72" s="3"/>
      <c r="H72" s="3"/>
      <c r="I72" s="3"/>
      <c r="J72" s="3"/>
      <c r="K72" s="3"/>
      <c r="L72" s="3"/>
      <c r="M72" s="3"/>
      <c r="N72" s="3"/>
      <c r="O72" s="3"/>
      <c r="P72" s="3"/>
      <c r="Q72" s="3"/>
      <c r="R72" s="3"/>
      <c r="S72" s="3"/>
      <c r="T72" s="3"/>
      <c r="U72" s="3"/>
      <c r="V72" s="3"/>
    </row>
    <row r="73" spans="1:22" x14ac:dyDescent="0.25">
      <c r="A73" s="3"/>
      <c r="B73" s="97" t="str">
        <f>IF(E71="","",LOOKUP('Pg2'!E71,Níveis!B30:C32))</f>
        <v>Existem algumas ações de comunicação social e difusão de informações em temas afetos à gestão de recursos hídricos, mas falta base técnica profissional e/ou planejamento para essas ações.</v>
      </c>
      <c r="C73" s="98"/>
      <c r="D73" s="98"/>
      <c r="E73" s="98"/>
      <c r="F73" s="98"/>
      <c r="G73" s="98"/>
      <c r="H73" s="98"/>
      <c r="I73" s="98"/>
      <c r="J73" s="98"/>
      <c r="K73" s="98"/>
      <c r="L73" s="98"/>
      <c r="M73" s="98"/>
      <c r="N73" s="98"/>
      <c r="O73" s="98"/>
      <c r="P73" s="98"/>
      <c r="Q73" s="98"/>
      <c r="R73" s="98"/>
      <c r="S73" s="98"/>
      <c r="T73" s="98"/>
      <c r="U73" s="99"/>
      <c r="V73" s="3"/>
    </row>
    <row r="74" spans="1:22" x14ac:dyDescent="0.2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2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25">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25">
      <c r="A78" s="3"/>
      <c r="B78" s="3"/>
      <c r="C78" s="3"/>
      <c r="D78" s="3"/>
      <c r="E78" s="3"/>
      <c r="F78" s="3"/>
      <c r="G78" s="3"/>
      <c r="H78" s="3"/>
      <c r="I78" s="3"/>
      <c r="J78" s="3"/>
      <c r="K78" s="3"/>
      <c r="L78" s="3"/>
      <c r="M78" s="3"/>
      <c r="N78" s="3"/>
      <c r="O78" s="3"/>
      <c r="P78" s="3"/>
      <c r="Q78" s="3"/>
      <c r="R78" s="3"/>
      <c r="S78" s="3"/>
      <c r="T78" s="3"/>
      <c r="U78" s="3"/>
      <c r="V78" s="3"/>
    </row>
    <row r="79" spans="1:22" x14ac:dyDescent="0.25">
      <c r="A79" s="3"/>
      <c r="B79" s="106" t="s">
        <v>370</v>
      </c>
      <c r="C79" s="107"/>
      <c r="D79" s="107"/>
      <c r="E79" s="107"/>
      <c r="F79" s="107"/>
      <c r="G79" s="107"/>
      <c r="H79" s="107"/>
      <c r="I79" s="107"/>
      <c r="J79" s="107"/>
      <c r="K79" s="107"/>
      <c r="L79" s="107"/>
      <c r="M79" s="107"/>
      <c r="N79" s="107"/>
      <c r="O79" s="107"/>
      <c r="P79" s="107"/>
      <c r="Q79" s="107"/>
      <c r="R79" s="107"/>
      <c r="S79" s="107"/>
      <c r="T79" s="107"/>
      <c r="U79" s="108"/>
      <c r="V79" s="3"/>
    </row>
    <row r="80" spans="1:22" x14ac:dyDescent="0.2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mtqvq1qs2c2cClofWDVtmfFXi02YDfvSmVBT2QD9uKh0b3C/DZrF55yYus0bwmBvbAbotPc8+trDm/02+pVagw==" saltValue="ARkU74M9sBzP+DrGe2A2vA=="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7" priority="1">
      <formula>$S$6&lt;&gt;""</formula>
    </cfRule>
  </conditionalFormatting>
  <dataValidations count="3">
    <dataValidation type="list" allowBlank="1" showInputMessage="1" showErrorMessage="1" sqref="E11 E31 E51">
      <formula1>"1,2,3,4"</formula1>
    </dataValidation>
    <dataValidation type="textLength" operator="lessThan" showInputMessage="1" showErrorMessage="1" sqref="B19:U27">
      <formula1>1025</formula1>
    </dataValidation>
    <dataValidation type="list" allowBlank="1" showInputMessage="1" showErrorMessage="1" sqref="E71">
      <formula1>"1,2,3"</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67" zoomScale="110" zoomScaleNormal="100" zoomScaleSheetLayoutView="110" workbookViewId="0">
      <selection activeCell="B79" sqref="B79:U87"/>
    </sheetView>
  </sheetViews>
  <sheetFormatPr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x14ac:dyDescent="0.2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96" t="s">
        <v>346</v>
      </c>
      <c r="F2" s="96"/>
      <c r="G2" s="96"/>
      <c r="H2" s="96"/>
      <c r="I2" s="96"/>
      <c r="J2" s="96"/>
      <c r="K2" s="96"/>
      <c r="L2" s="96"/>
      <c r="M2" s="96"/>
      <c r="N2" s="96"/>
      <c r="O2" s="96"/>
      <c r="P2" s="96"/>
      <c r="Q2" s="96"/>
      <c r="R2" s="96"/>
      <c r="S2" s="3"/>
      <c r="T2" s="3"/>
      <c r="U2" s="3"/>
      <c r="V2" s="3"/>
    </row>
    <row r="3" spans="1:22"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x14ac:dyDescent="0.25">
      <c r="A6" s="3"/>
      <c r="B6" s="4"/>
      <c r="C6" s="4"/>
      <c r="D6" s="4"/>
      <c r="E6" s="96" t="s">
        <v>7</v>
      </c>
      <c r="F6" s="96"/>
      <c r="G6" s="96"/>
      <c r="H6" s="96"/>
      <c r="I6" s="96"/>
      <c r="J6" s="96"/>
      <c r="K6" s="96"/>
      <c r="L6" s="96"/>
      <c r="M6" s="96"/>
      <c r="N6" s="96"/>
      <c r="O6" s="96"/>
      <c r="P6" s="96"/>
      <c r="Q6" s="96"/>
      <c r="R6" s="96"/>
      <c r="S6" s="116">
        <f>IF(Inicial!G21="","",Inicial!G21)</f>
        <v>2016</v>
      </c>
      <c r="T6" s="116"/>
      <c r="U6" s="116"/>
      <c r="V6" s="3"/>
    </row>
    <row r="7" spans="1:22" x14ac:dyDescent="0.25">
      <c r="A7" s="3"/>
      <c r="B7" s="4"/>
      <c r="C7" s="4"/>
      <c r="D7" s="4"/>
      <c r="E7" s="96"/>
      <c r="F7" s="96"/>
      <c r="G7" s="96"/>
      <c r="H7" s="96"/>
      <c r="I7" s="96"/>
      <c r="J7" s="96"/>
      <c r="K7" s="96"/>
      <c r="L7" s="96"/>
      <c r="M7" s="96"/>
      <c r="N7" s="96"/>
      <c r="O7" s="96"/>
      <c r="P7" s="96"/>
      <c r="Q7" s="96"/>
      <c r="R7" s="96"/>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255</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2</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IF(E11="","",LOOKUP('Pg3'!E11,Níveis!B33:C35))</f>
        <v>Existe programa de capacitação em âmbito estadual para temas afetos à gestão de recursos hídricos, mas não é um programa devidamente formalizado, realizado de modo contínuo e baseado em estudos de determinação de demandas (por exemplo, DNT).</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372</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x14ac:dyDescent="0.25">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256</v>
      </c>
      <c r="C29" s="45"/>
      <c r="D29" s="45"/>
      <c r="E29" s="42"/>
      <c r="F29" s="42"/>
      <c r="G29" s="43"/>
      <c r="H29" s="42"/>
      <c r="I29" s="42"/>
      <c r="J29" s="42"/>
      <c r="K29" s="42"/>
      <c r="L29" s="42"/>
      <c r="M29" s="42"/>
      <c r="N29" s="43"/>
      <c r="O29" s="8"/>
      <c r="P29" s="8"/>
      <c r="Q29" s="43"/>
      <c r="R29" s="43"/>
      <c r="S29" s="43"/>
      <c r="T29" s="43"/>
      <c r="U29" s="43"/>
      <c r="V29" s="3"/>
    </row>
    <row r="30" spans="1:22" ht="6" customHeight="1" x14ac:dyDescent="0.25">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2</v>
      </c>
      <c r="F31" s="3"/>
      <c r="G31" s="3"/>
      <c r="H31" s="3"/>
      <c r="I31" s="3"/>
      <c r="J31" s="3"/>
      <c r="K31" s="3"/>
      <c r="L31" s="3"/>
      <c r="M31" s="3"/>
      <c r="N31" s="3"/>
      <c r="O31" s="3"/>
      <c r="P31" s="3"/>
      <c r="Q31" s="3"/>
      <c r="R31" s="3"/>
      <c r="S31" s="3"/>
      <c r="T31" s="3"/>
      <c r="U31" s="3"/>
      <c r="V31" s="3"/>
    </row>
    <row r="32" spans="1:22" ht="6" customHeight="1" x14ac:dyDescent="0.25">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IF(E31="","",LOOKUP('Pg3'!E31,Níveis!B36:C38))</f>
        <v>Há alguma articulação do poder público com os setores usuários e transversais, mas restrita às atividades realizadas no âmbito do Conselho Estadual, dos comitês e de outros organismos colegiados de recursos hídricos (associações de usuários, associações de açudes);</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2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25">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386</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257</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2</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IF(E51="","",LOOKUP('Pg3'!E51,Níveis!B39:C41))</f>
        <v>Há um conhecimento adequado das demandas e das disponibilidades hídricas sob domínio estadual (águas superficiais e subterrâneas) em algumas áreas, por meio de estudos específicos ou planos de recursos hídricos.</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25">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25">
      <c r="A58" s="3"/>
      <c r="B58" s="3"/>
      <c r="C58" s="3"/>
      <c r="D58" s="3"/>
      <c r="E58" s="3"/>
      <c r="F58" s="3"/>
      <c r="G58" s="3"/>
      <c r="H58" s="3"/>
      <c r="I58" s="3"/>
      <c r="J58" s="3"/>
      <c r="K58" s="3"/>
      <c r="L58" s="3"/>
      <c r="M58" s="3"/>
      <c r="N58" s="3"/>
      <c r="O58" s="3"/>
      <c r="P58" s="3"/>
      <c r="Q58" s="3"/>
      <c r="R58" s="3"/>
      <c r="S58" s="3"/>
      <c r="T58" s="3"/>
      <c r="U58" s="3"/>
      <c r="V58" s="3"/>
    </row>
    <row r="59" spans="1:22" x14ac:dyDescent="0.25">
      <c r="A59" s="3"/>
      <c r="B59" s="106" t="s">
        <v>373</v>
      </c>
      <c r="C59" s="107"/>
      <c r="D59" s="107"/>
      <c r="E59" s="107"/>
      <c r="F59" s="107"/>
      <c r="G59" s="107"/>
      <c r="H59" s="107"/>
      <c r="I59" s="107"/>
      <c r="J59" s="107"/>
      <c r="K59" s="107"/>
      <c r="L59" s="107"/>
      <c r="M59" s="107"/>
      <c r="N59" s="107"/>
      <c r="O59" s="107"/>
      <c r="P59" s="107"/>
      <c r="Q59" s="107"/>
      <c r="R59" s="107"/>
      <c r="S59" s="107"/>
      <c r="T59" s="107"/>
      <c r="U59" s="108"/>
      <c r="V59" s="3"/>
    </row>
    <row r="60" spans="1:22" x14ac:dyDescent="0.2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x14ac:dyDescent="0.25">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258</v>
      </c>
      <c r="C69" s="45"/>
      <c r="D69" s="45"/>
      <c r="E69" s="42"/>
      <c r="F69" s="42"/>
      <c r="G69" s="43"/>
      <c r="H69" s="42"/>
      <c r="I69" s="42"/>
      <c r="J69" s="42"/>
      <c r="K69" s="42"/>
      <c r="L69" s="42"/>
      <c r="M69" s="42"/>
      <c r="N69" s="43"/>
      <c r="O69" s="8"/>
      <c r="P69" s="8"/>
      <c r="Q69" s="43"/>
      <c r="R69" s="43"/>
      <c r="S69" s="43"/>
      <c r="T69" s="43"/>
      <c r="U69" s="43"/>
      <c r="V69" s="3"/>
    </row>
    <row r="70" spans="1:22" ht="6" customHeight="1" x14ac:dyDescent="0.25">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3</v>
      </c>
      <c r="F71" s="3"/>
      <c r="G71" s="3"/>
      <c r="H71" s="3"/>
      <c r="I71" s="3"/>
      <c r="J71" s="3"/>
      <c r="K71" s="3"/>
      <c r="L71" s="3"/>
      <c r="M71" s="3"/>
      <c r="N71" s="3"/>
      <c r="O71" s="3"/>
      <c r="P71" s="3"/>
      <c r="Q71" s="3"/>
      <c r="R71" s="3"/>
      <c r="S71" s="3"/>
      <c r="T71" s="3"/>
      <c r="U71" s="3"/>
      <c r="V71" s="3"/>
    </row>
    <row r="72" spans="1:22" ht="6" customHeight="1" x14ac:dyDescent="0.25">
      <c r="A72" s="3"/>
      <c r="B72" s="3"/>
      <c r="C72" s="3"/>
      <c r="D72" s="3"/>
      <c r="E72" s="3"/>
      <c r="F72" s="3"/>
      <c r="G72" s="3"/>
      <c r="H72" s="3"/>
      <c r="I72" s="3"/>
      <c r="J72" s="3"/>
      <c r="K72" s="3"/>
      <c r="L72" s="3"/>
      <c r="M72" s="3"/>
      <c r="N72" s="3"/>
      <c r="O72" s="3"/>
      <c r="P72" s="3"/>
      <c r="Q72" s="3"/>
      <c r="R72" s="3"/>
      <c r="S72" s="3"/>
      <c r="T72" s="3"/>
      <c r="U72" s="3"/>
      <c r="V72" s="3"/>
    </row>
    <row r="73" spans="1:22" x14ac:dyDescent="0.25">
      <c r="A73" s="3"/>
      <c r="B73" s="97" t="str">
        <f>IF(E71="","",LOOKUP('Pg3'!E71,Níveis!B42:C44))</f>
        <v>Há uma divisão hidrográfica reconhecida, confiável e formalmente estabelecida (por Lei, por decreto ou por resolução do Conselho Estadual).</v>
      </c>
      <c r="C73" s="98"/>
      <c r="D73" s="98"/>
      <c r="E73" s="98"/>
      <c r="F73" s="98"/>
      <c r="G73" s="98"/>
      <c r="H73" s="98"/>
      <c r="I73" s="98"/>
      <c r="J73" s="98"/>
      <c r="K73" s="98"/>
      <c r="L73" s="98"/>
      <c r="M73" s="98"/>
      <c r="N73" s="98"/>
      <c r="O73" s="98"/>
      <c r="P73" s="98"/>
      <c r="Q73" s="98"/>
      <c r="R73" s="98"/>
      <c r="S73" s="98"/>
      <c r="T73" s="98"/>
      <c r="U73" s="99"/>
      <c r="V73" s="3"/>
    </row>
    <row r="74" spans="1:22" x14ac:dyDescent="0.2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2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25">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25">
      <c r="A78" s="3"/>
      <c r="B78" s="3"/>
      <c r="C78" s="3"/>
      <c r="D78" s="3"/>
      <c r="E78" s="3"/>
      <c r="F78" s="3"/>
      <c r="G78" s="3"/>
      <c r="H78" s="3"/>
      <c r="I78" s="3"/>
      <c r="J78" s="3"/>
      <c r="K78" s="3"/>
      <c r="L78" s="3"/>
      <c r="M78" s="3"/>
      <c r="N78" s="3"/>
      <c r="O78" s="3"/>
      <c r="P78" s="3"/>
      <c r="Q78" s="3"/>
      <c r="R78" s="3"/>
      <c r="S78" s="3"/>
      <c r="T78" s="3"/>
      <c r="U78" s="3"/>
      <c r="V78" s="3"/>
    </row>
    <row r="79" spans="1:22" x14ac:dyDescent="0.25">
      <c r="A79" s="3"/>
      <c r="B79" s="106" t="s">
        <v>374</v>
      </c>
      <c r="C79" s="107"/>
      <c r="D79" s="107"/>
      <c r="E79" s="107"/>
      <c r="F79" s="107"/>
      <c r="G79" s="107"/>
      <c r="H79" s="107"/>
      <c r="I79" s="107"/>
      <c r="J79" s="107"/>
      <c r="K79" s="107"/>
      <c r="L79" s="107"/>
      <c r="M79" s="107"/>
      <c r="N79" s="107"/>
      <c r="O79" s="107"/>
      <c r="P79" s="107"/>
      <c r="Q79" s="107"/>
      <c r="R79" s="107"/>
      <c r="S79" s="107"/>
      <c r="T79" s="107"/>
      <c r="U79" s="108"/>
      <c r="V79" s="3"/>
    </row>
    <row r="80" spans="1:22" x14ac:dyDescent="0.2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yf8lfBZ16hmqOPcSELCQEGcvg7MjEscdXFu91YwMjB9Dm4aqHaHSTjIWqHTlja94aeUQh+lPlP8QB2VPZdZQyA==" saltValue="NRcqLHe58fvnPz8tYZCPrA=="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6" priority="1">
      <formula>$S$6&lt;&gt;""</formula>
    </cfRule>
  </conditionalFormatting>
  <dataValidations count="2">
    <dataValidation type="list" allowBlank="1" showInputMessage="1" showErrorMessage="1" sqref="E71 E31 E51 E11">
      <formula1>"1,2,3"</formula1>
    </dataValidation>
    <dataValidation type="textLength" operator="lessThan" showInputMessage="1" showErrorMessage="1" sqref="B19:U27">
      <formula1>1025</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tabSelected="1" view="pageBreakPreview" topLeftCell="A25" zoomScale="120" zoomScaleNormal="100" zoomScaleSheetLayoutView="120" workbookViewId="0">
      <selection activeCell="B79" sqref="B79:U87"/>
    </sheetView>
  </sheetViews>
  <sheetFormatPr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x14ac:dyDescent="0.2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96" t="s">
        <v>346</v>
      </c>
      <c r="F2" s="96"/>
      <c r="G2" s="96"/>
      <c r="H2" s="96"/>
      <c r="I2" s="96"/>
      <c r="J2" s="96"/>
      <c r="K2" s="96"/>
      <c r="L2" s="96"/>
      <c r="M2" s="96"/>
      <c r="N2" s="96"/>
      <c r="O2" s="96"/>
      <c r="P2" s="96"/>
      <c r="Q2" s="96"/>
      <c r="R2" s="96"/>
      <c r="S2" s="3"/>
      <c r="T2" s="3"/>
      <c r="U2" s="3"/>
      <c r="V2" s="3"/>
    </row>
    <row r="3" spans="1:22"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x14ac:dyDescent="0.25">
      <c r="A6" s="3"/>
      <c r="B6" s="4"/>
      <c r="C6" s="4"/>
      <c r="D6" s="4"/>
      <c r="E6" s="96" t="s">
        <v>7</v>
      </c>
      <c r="F6" s="96"/>
      <c r="G6" s="96"/>
      <c r="H6" s="96"/>
      <c r="I6" s="96"/>
      <c r="J6" s="96"/>
      <c r="K6" s="96"/>
      <c r="L6" s="96"/>
      <c r="M6" s="96"/>
      <c r="N6" s="96"/>
      <c r="O6" s="96"/>
      <c r="P6" s="96"/>
      <c r="Q6" s="96"/>
      <c r="R6" s="96"/>
      <c r="S6" s="116">
        <f>IF(Inicial!G21="","",Inicial!G21)</f>
        <v>2016</v>
      </c>
      <c r="T6" s="116"/>
      <c r="U6" s="116"/>
      <c r="V6" s="3"/>
    </row>
    <row r="7" spans="1:22" x14ac:dyDescent="0.25">
      <c r="A7" s="3"/>
      <c r="B7" s="4"/>
      <c r="C7" s="4"/>
      <c r="D7" s="4"/>
      <c r="E7" s="96"/>
      <c r="F7" s="96"/>
      <c r="G7" s="96"/>
      <c r="H7" s="96"/>
      <c r="I7" s="96"/>
      <c r="J7" s="96"/>
      <c r="K7" s="96"/>
      <c r="L7" s="96"/>
      <c r="M7" s="96"/>
      <c r="N7" s="96"/>
      <c r="O7" s="96"/>
      <c r="P7" s="96"/>
      <c r="Q7" s="96"/>
      <c r="R7" s="96"/>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259</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2</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IF(E11="","",LOOKUP('Pg4'!E11,Níveis!B45:C47))</f>
        <v>Há um planejamento estratégico aprovado para orientar as ações da Administração Pública  (Secretaria e/ou Organismo Gestor) na gestão de recursos hídricos, mas ainda há necessidade de criar e/ou aprimorar os instrumentos e condições para sua efetiva implementação (indicadores, metas, monitoramento, agendas propositivas com os setores usuários e/ou transversais).</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375</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x14ac:dyDescent="0.25">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260</v>
      </c>
      <c r="C29" s="45"/>
      <c r="D29" s="45"/>
      <c r="E29" s="42"/>
      <c r="F29" s="42"/>
      <c r="G29" s="43"/>
      <c r="H29" s="42"/>
      <c r="I29" s="42"/>
      <c r="J29" s="42"/>
      <c r="K29" s="42"/>
      <c r="L29" s="42"/>
      <c r="M29" s="42"/>
      <c r="N29" s="43"/>
      <c r="O29" s="8"/>
      <c r="P29" s="8"/>
      <c r="Q29" s="43"/>
      <c r="R29" s="43"/>
      <c r="S29" s="43"/>
      <c r="T29" s="43"/>
      <c r="U29" s="43"/>
      <c r="V29" s="3"/>
    </row>
    <row r="30" spans="1:22" ht="6" customHeight="1" x14ac:dyDescent="0.25">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4</v>
      </c>
      <c r="F31" s="3"/>
      <c r="G31" s="3"/>
      <c r="H31" s="3"/>
      <c r="I31" s="3"/>
      <c r="J31" s="3"/>
      <c r="K31" s="3"/>
      <c r="L31" s="3"/>
      <c r="M31" s="3"/>
      <c r="N31" s="3"/>
      <c r="O31" s="3"/>
      <c r="P31" s="3"/>
      <c r="Q31" s="3"/>
      <c r="R31" s="3"/>
      <c r="S31" s="3"/>
      <c r="T31" s="3"/>
      <c r="U31" s="3"/>
      <c r="V31" s="3"/>
    </row>
    <row r="32" spans="1:22" ht="6" customHeight="1" x14ac:dyDescent="0.25">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IF(E31="","",LOOKUP('Pg4'!E31,Níveis!B48:C52))</f>
        <v>Existe Plano Estadual de Recursos Hídricos aprovado pelo Conselho Estadual e atualizado, bem como condições para sua efetiva implementação, mas o mesmo ainda não está sendo devidamente apropriado pelos gestores públicos e/ou agentes setoriais.</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2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25">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376</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277</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1</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IF(E51="","",LOOKUP('Pg4'!E51,Níveis!B53:C56))</f>
        <v>Não existem planos de bacias aprovados por comitês estaduais.</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25">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25">
      <c r="A58" s="3"/>
      <c r="B58" s="3"/>
      <c r="C58" s="3"/>
      <c r="D58" s="3"/>
      <c r="E58" s="3"/>
      <c r="F58" s="3"/>
      <c r="G58" s="3"/>
      <c r="H58" s="3"/>
      <c r="I58" s="3"/>
      <c r="J58" s="3"/>
      <c r="K58" s="3"/>
      <c r="L58" s="3"/>
      <c r="M58" s="3"/>
      <c r="N58" s="3"/>
      <c r="O58" s="3"/>
      <c r="P58" s="3"/>
      <c r="Q58" s="3"/>
      <c r="R58" s="3"/>
      <c r="S58" s="3"/>
      <c r="T58" s="3"/>
      <c r="U58" s="3"/>
      <c r="V58" s="3"/>
    </row>
    <row r="59" spans="1:22" x14ac:dyDescent="0.25">
      <c r="A59" s="3"/>
      <c r="B59" s="106" t="s">
        <v>377</v>
      </c>
      <c r="C59" s="107"/>
      <c r="D59" s="107"/>
      <c r="E59" s="107"/>
      <c r="F59" s="107"/>
      <c r="G59" s="107"/>
      <c r="H59" s="107"/>
      <c r="I59" s="107"/>
      <c r="J59" s="107"/>
      <c r="K59" s="107"/>
      <c r="L59" s="107"/>
      <c r="M59" s="107"/>
      <c r="N59" s="107"/>
      <c r="O59" s="107"/>
      <c r="P59" s="107"/>
      <c r="Q59" s="107"/>
      <c r="R59" s="107"/>
      <c r="S59" s="107"/>
      <c r="T59" s="107"/>
      <c r="U59" s="108"/>
      <c r="V59" s="3"/>
    </row>
    <row r="60" spans="1:22" x14ac:dyDescent="0.2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x14ac:dyDescent="0.25">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278</v>
      </c>
      <c r="C69" s="45"/>
      <c r="D69" s="45"/>
      <c r="E69" s="42"/>
      <c r="F69" s="42"/>
      <c r="G69" s="43"/>
      <c r="H69" s="42"/>
      <c r="I69" s="42"/>
      <c r="J69" s="42"/>
      <c r="K69" s="42"/>
      <c r="L69" s="42"/>
      <c r="M69" s="42"/>
      <c r="N69" s="43"/>
      <c r="O69" s="8"/>
      <c r="P69" s="8"/>
      <c r="Q69" s="43"/>
      <c r="R69" s="43"/>
      <c r="S69" s="43"/>
      <c r="T69" s="43"/>
      <c r="U69" s="43"/>
      <c r="V69" s="3"/>
    </row>
    <row r="70" spans="1:22" ht="6" customHeight="1" x14ac:dyDescent="0.25">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3</v>
      </c>
      <c r="F71" s="3"/>
      <c r="G71" s="3"/>
      <c r="H71" s="3"/>
      <c r="I71" s="3"/>
      <c r="J71" s="3"/>
      <c r="K71" s="3"/>
      <c r="L71" s="3"/>
      <c r="M71" s="3"/>
      <c r="N71" s="3"/>
      <c r="O71" s="3"/>
      <c r="P71" s="3"/>
      <c r="Q71" s="3"/>
      <c r="R71" s="3"/>
      <c r="S71" s="3"/>
      <c r="T71" s="3"/>
      <c r="U71" s="3"/>
      <c r="V71" s="3"/>
    </row>
    <row r="72" spans="1:22" ht="6" customHeight="1" x14ac:dyDescent="0.25">
      <c r="A72" s="3"/>
      <c r="B72" s="3"/>
      <c r="C72" s="3"/>
      <c r="D72" s="3"/>
      <c r="E72" s="3"/>
      <c r="F72" s="3"/>
      <c r="G72" s="3"/>
      <c r="H72" s="3"/>
      <c r="I72" s="3"/>
      <c r="J72" s="3"/>
      <c r="K72" s="3"/>
      <c r="L72" s="3"/>
      <c r="M72" s="3"/>
      <c r="N72" s="3"/>
      <c r="O72" s="3"/>
      <c r="P72" s="3"/>
      <c r="Q72" s="3"/>
      <c r="R72" s="3"/>
      <c r="S72" s="3"/>
      <c r="T72" s="3"/>
      <c r="U72" s="3"/>
      <c r="V72" s="3"/>
    </row>
    <row r="73" spans="1:22" x14ac:dyDescent="0.25">
      <c r="A73" s="3"/>
      <c r="B73" s="97" t="str">
        <f>IF(E71="","",LOOKUP('Pg4'!E71,Níveis!B57:C60))</f>
        <v>Existem alguns corpos hídricos e hidrogeológicos enquadrados respectivamente nos termos das Resoluções CONAMA nos 357/2005 e 396/2008.</v>
      </c>
      <c r="C73" s="98"/>
      <c r="D73" s="98"/>
      <c r="E73" s="98"/>
      <c r="F73" s="98"/>
      <c r="G73" s="98"/>
      <c r="H73" s="98"/>
      <c r="I73" s="98"/>
      <c r="J73" s="98"/>
      <c r="K73" s="98"/>
      <c r="L73" s="98"/>
      <c r="M73" s="98"/>
      <c r="N73" s="98"/>
      <c r="O73" s="98"/>
      <c r="P73" s="98"/>
      <c r="Q73" s="98"/>
      <c r="R73" s="98"/>
      <c r="S73" s="98"/>
      <c r="T73" s="98"/>
      <c r="U73" s="99"/>
      <c r="V73" s="3"/>
    </row>
    <row r="74" spans="1:22" x14ac:dyDescent="0.2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2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25">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25">
      <c r="A78" s="3"/>
      <c r="B78" s="3"/>
      <c r="C78" s="3"/>
      <c r="D78" s="3"/>
      <c r="E78" s="3"/>
      <c r="F78" s="3"/>
      <c r="G78" s="3"/>
      <c r="H78" s="3"/>
      <c r="I78" s="3"/>
      <c r="J78" s="3"/>
      <c r="K78" s="3"/>
      <c r="L78" s="3"/>
      <c r="M78" s="3"/>
      <c r="N78" s="3"/>
      <c r="O78" s="3"/>
      <c r="P78" s="3"/>
      <c r="Q78" s="3"/>
      <c r="R78" s="3"/>
      <c r="S78" s="3"/>
      <c r="T78" s="3"/>
      <c r="U78" s="3"/>
      <c r="V78" s="3"/>
    </row>
    <row r="79" spans="1:22" x14ac:dyDescent="0.25">
      <c r="A79" s="3"/>
      <c r="B79" s="106" t="s">
        <v>378</v>
      </c>
      <c r="C79" s="107"/>
      <c r="D79" s="107"/>
      <c r="E79" s="107"/>
      <c r="F79" s="107"/>
      <c r="G79" s="107"/>
      <c r="H79" s="107"/>
      <c r="I79" s="107"/>
      <c r="J79" s="107"/>
      <c r="K79" s="107"/>
      <c r="L79" s="107"/>
      <c r="M79" s="107"/>
      <c r="N79" s="107"/>
      <c r="O79" s="107"/>
      <c r="P79" s="107"/>
      <c r="Q79" s="107"/>
      <c r="R79" s="107"/>
      <c r="S79" s="107"/>
      <c r="T79" s="107"/>
      <c r="U79" s="108"/>
      <c r="V79" s="3"/>
    </row>
    <row r="80" spans="1:22" x14ac:dyDescent="0.2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jOFN8oLlJfqimlltDWRnD5aICTZR96VqjM68LWwUUGPR741ZOAdH4ISGhLPg3ppk/iIch+VI1qwMtDpD5VS0Sg==" saltValue="B62p30QdGpyu573XczhkjQ=="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5" priority="1">
      <formula>$S$6&lt;&gt;""</formula>
    </cfRule>
  </conditionalFormatting>
  <dataValidations count="4">
    <dataValidation type="list" allowBlank="1" showInputMessage="1" showErrorMessage="1" sqref="E71 E51">
      <formula1>"1,2,3,4"</formula1>
    </dataValidation>
    <dataValidation type="list" allowBlank="1" showInputMessage="1" showErrorMessage="1" sqref="E11">
      <formula1>"1,2,3"</formula1>
    </dataValidation>
    <dataValidation type="textLength" operator="lessThan" showInputMessage="1" showErrorMessage="1" sqref="B19:U27">
      <formula1>1025</formula1>
    </dataValidation>
    <dataValidation type="list" allowBlank="1" showInputMessage="1" showErrorMessage="1" sqref="E31">
      <formula1>"1,2,3,4,5"</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64" zoomScale="110" zoomScaleNormal="100" zoomScaleSheetLayoutView="110" workbookViewId="0">
      <selection activeCell="B80" sqref="B80:U88"/>
    </sheetView>
  </sheetViews>
  <sheetFormatPr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x14ac:dyDescent="0.2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96" t="s">
        <v>346</v>
      </c>
      <c r="F2" s="96"/>
      <c r="G2" s="96"/>
      <c r="H2" s="96"/>
      <c r="I2" s="96"/>
      <c r="J2" s="96"/>
      <c r="K2" s="96"/>
      <c r="L2" s="96"/>
      <c r="M2" s="96"/>
      <c r="N2" s="96"/>
      <c r="O2" s="96"/>
      <c r="P2" s="96"/>
      <c r="Q2" s="96"/>
      <c r="R2" s="96"/>
      <c r="S2" s="3"/>
      <c r="T2" s="3"/>
      <c r="U2" s="3"/>
      <c r="V2" s="3"/>
    </row>
    <row r="3" spans="1:22"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x14ac:dyDescent="0.25">
      <c r="A6" s="3"/>
      <c r="B6" s="4"/>
      <c r="C6" s="4"/>
      <c r="D6" s="4"/>
      <c r="E6" s="96" t="s">
        <v>7</v>
      </c>
      <c r="F6" s="96"/>
      <c r="G6" s="96"/>
      <c r="H6" s="96"/>
      <c r="I6" s="96"/>
      <c r="J6" s="96"/>
      <c r="K6" s="96"/>
      <c r="L6" s="96"/>
      <c r="M6" s="96"/>
      <c r="N6" s="96"/>
      <c r="O6" s="96"/>
      <c r="P6" s="96"/>
      <c r="Q6" s="96"/>
      <c r="R6" s="96"/>
      <c r="S6" s="116">
        <f>IF(Inicial!G21="","",Inicial!G21)</f>
        <v>2016</v>
      </c>
      <c r="T6" s="116"/>
      <c r="U6" s="116"/>
      <c r="V6" s="3"/>
    </row>
    <row r="7" spans="1:22" x14ac:dyDescent="0.25">
      <c r="A7" s="3"/>
      <c r="B7" s="4"/>
      <c r="C7" s="4"/>
      <c r="D7" s="4"/>
      <c r="E7" s="96"/>
      <c r="F7" s="96"/>
      <c r="G7" s="96"/>
      <c r="H7" s="96"/>
      <c r="I7" s="96"/>
      <c r="J7" s="96"/>
      <c r="K7" s="96"/>
      <c r="L7" s="96"/>
      <c r="M7" s="96"/>
      <c r="N7" s="96"/>
      <c r="O7" s="96"/>
      <c r="P7" s="96"/>
      <c r="Q7" s="96"/>
      <c r="R7" s="96"/>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261</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2</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IF(E11="","",LOOKUP('Pg5'!E11,Níveis!B61:C64))</f>
        <v>Existem estudos especiais para alguns temas de interesse da gestão em nível estadual, mas estão desatualizados ou são ainda insuficientes para orientar as ações de gestão nos aspectos por ele abordados.</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393</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x14ac:dyDescent="0.25">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262</v>
      </c>
      <c r="C29" s="45"/>
      <c r="D29" s="45"/>
      <c r="E29" s="42"/>
      <c r="F29" s="42"/>
      <c r="G29" s="43"/>
      <c r="H29" s="42"/>
      <c r="I29" s="42"/>
      <c r="J29" s="42"/>
      <c r="K29" s="42"/>
      <c r="L29" s="42"/>
      <c r="M29" s="42"/>
      <c r="N29" s="43"/>
      <c r="O29" s="8"/>
      <c r="P29" s="8"/>
      <c r="Q29" s="43"/>
      <c r="R29" s="43"/>
      <c r="S29" s="43"/>
      <c r="T29" s="43"/>
      <c r="U29" s="43"/>
      <c r="V29" s="3"/>
    </row>
    <row r="30" spans="1:22" ht="6" customHeight="1" x14ac:dyDescent="0.25">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2</v>
      </c>
      <c r="F31" s="3"/>
      <c r="G31" s="3"/>
      <c r="H31" s="3"/>
      <c r="I31" s="3"/>
      <c r="J31" s="3"/>
      <c r="K31" s="3"/>
      <c r="L31" s="3"/>
      <c r="M31" s="3"/>
      <c r="N31" s="3"/>
      <c r="O31" s="3"/>
      <c r="P31" s="3"/>
      <c r="Q31" s="3"/>
      <c r="R31" s="3"/>
      <c r="S31" s="3"/>
      <c r="T31" s="3"/>
      <c r="U31" s="3"/>
      <c r="V31" s="3"/>
    </row>
    <row r="32" spans="1:22" ht="6" customHeight="1" x14ac:dyDescent="0.25">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IF(E31="","",LOOKUP('Pg5'!E31,Níveis!B65:C67))</f>
        <v>Existem sistemas e/ou modelos de suporte à decisão operacionais em âmbito estadual, mas sua utilização é ainda relativamente limitada.</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ht="12" customHeight="1"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2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25">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394</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263</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2</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IF(E51="","",LOOKUP('Pg5'!E51,Níveis!B68:C72))</f>
        <v>Existe uma área específica própria, responsável pelo processamento de dados georreferenciados  e capaz de realizar análise do contexto geográfico para gestão de recursos hídricos, a qual dispõe de uma base digital em formato matricial da cartografia sistemática (escalas de 1:1.000.000 até 1:25.000) produzida pelo IBGE ou DSG.</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0"/>
      <c r="C55" s="101"/>
      <c r="D55" s="101"/>
      <c r="E55" s="101"/>
      <c r="F55" s="101"/>
      <c r="G55" s="101"/>
      <c r="H55" s="101"/>
      <c r="I55" s="101"/>
      <c r="J55" s="101"/>
      <c r="K55" s="101"/>
      <c r="L55" s="101"/>
      <c r="M55" s="101"/>
      <c r="N55" s="101"/>
      <c r="O55" s="101"/>
      <c r="P55" s="101"/>
      <c r="Q55" s="101"/>
      <c r="R55" s="101"/>
      <c r="S55" s="101"/>
      <c r="T55" s="101"/>
      <c r="U55" s="102"/>
      <c r="V55" s="3"/>
    </row>
    <row r="56" spans="1:22" ht="18" customHeight="1" x14ac:dyDescent="0.25">
      <c r="A56" s="3"/>
      <c r="B56" s="103"/>
      <c r="C56" s="104"/>
      <c r="D56" s="104"/>
      <c r="E56" s="104"/>
      <c r="F56" s="104"/>
      <c r="G56" s="104"/>
      <c r="H56" s="104"/>
      <c r="I56" s="104"/>
      <c r="J56" s="104"/>
      <c r="K56" s="104"/>
      <c r="L56" s="104"/>
      <c r="M56" s="104"/>
      <c r="N56" s="104"/>
      <c r="O56" s="104"/>
      <c r="P56" s="104"/>
      <c r="Q56" s="104"/>
      <c r="R56" s="104"/>
      <c r="S56" s="104"/>
      <c r="T56" s="104"/>
      <c r="U56" s="105"/>
      <c r="V56" s="3"/>
    </row>
    <row r="57" spans="1:22" ht="6" customHeight="1" x14ac:dyDescent="0.25">
      <c r="A57" s="3"/>
      <c r="B57" s="3"/>
      <c r="C57" s="3"/>
      <c r="D57" s="3"/>
      <c r="E57" s="3"/>
      <c r="F57" s="3"/>
      <c r="G57" s="3"/>
      <c r="H57" s="3"/>
      <c r="I57" s="3"/>
      <c r="J57" s="3"/>
      <c r="K57" s="3"/>
      <c r="L57" s="3"/>
      <c r="M57" s="3"/>
      <c r="N57" s="3"/>
      <c r="O57" s="3"/>
      <c r="P57" s="3"/>
      <c r="Q57" s="3"/>
      <c r="R57" s="3"/>
      <c r="S57" s="3"/>
      <c r="T57" s="3"/>
      <c r="U57" s="3"/>
      <c r="V57" s="3"/>
    </row>
    <row r="58" spans="1:22" x14ac:dyDescent="0.25">
      <c r="A58" s="3"/>
      <c r="B58" s="44" t="s">
        <v>250</v>
      </c>
      <c r="C58" s="3"/>
      <c r="D58" s="3"/>
      <c r="E58" s="3"/>
      <c r="F58" s="3"/>
      <c r="G58" s="3"/>
      <c r="H58" s="3"/>
      <c r="I58" s="3"/>
      <c r="J58" s="3"/>
      <c r="K58" s="3"/>
      <c r="L58" s="3"/>
      <c r="M58" s="3"/>
      <c r="N58" s="3"/>
      <c r="O58" s="3"/>
      <c r="P58" s="3"/>
      <c r="Q58" s="3"/>
      <c r="R58" s="3"/>
      <c r="S58" s="3"/>
      <c r="T58" s="3"/>
      <c r="U58" s="3"/>
      <c r="V58" s="3"/>
    </row>
    <row r="59" spans="1:22" ht="6" customHeight="1" x14ac:dyDescent="0.25">
      <c r="A59" s="3"/>
      <c r="B59" s="3"/>
      <c r="C59" s="3"/>
      <c r="D59" s="3"/>
      <c r="E59" s="3"/>
      <c r="F59" s="3"/>
      <c r="G59" s="3"/>
      <c r="H59" s="3"/>
      <c r="I59" s="3"/>
      <c r="J59" s="3"/>
      <c r="K59" s="3"/>
      <c r="L59" s="3"/>
      <c r="M59" s="3"/>
      <c r="N59" s="3"/>
      <c r="O59" s="3"/>
      <c r="P59" s="3"/>
      <c r="Q59" s="3"/>
      <c r="R59" s="3"/>
      <c r="S59" s="3"/>
      <c r="T59" s="3"/>
      <c r="U59" s="3"/>
      <c r="V59" s="3"/>
    </row>
    <row r="60" spans="1:22" x14ac:dyDescent="0.25">
      <c r="A60" s="3"/>
      <c r="B60" s="106" t="s">
        <v>379</v>
      </c>
      <c r="C60" s="107"/>
      <c r="D60" s="107"/>
      <c r="E60" s="107"/>
      <c r="F60" s="107"/>
      <c r="G60" s="107"/>
      <c r="H60" s="107"/>
      <c r="I60" s="107"/>
      <c r="J60" s="107"/>
      <c r="K60" s="107"/>
      <c r="L60" s="107"/>
      <c r="M60" s="107"/>
      <c r="N60" s="107"/>
      <c r="O60" s="107"/>
      <c r="P60" s="107"/>
      <c r="Q60" s="107"/>
      <c r="R60" s="107"/>
      <c r="S60" s="107"/>
      <c r="T60" s="107"/>
      <c r="U60" s="108"/>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09"/>
      <c r="C67" s="110"/>
      <c r="D67" s="110"/>
      <c r="E67" s="110"/>
      <c r="F67" s="110"/>
      <c r="G67" s="110"/>
      <c r="H67" s="110"/>
      <c r="I67" s="110"/>
      <c r="J67" s="110"/>
      <c r="K67" s="110"/>
      <c r="L67" s="110"/>
      <c r="M67" s="110"/>
      <c r="N67" s="110"/>
      <c r="O67" s="110"/>
      <c r="P67" s="110"/>
      <c r="Q67" s="110"/>
      <c r="R67" s="110"/>
      <c r="S67" s="110"/>
      <c r="T67" s="110"/>
      <c r="U67" s="111"/>
      <c r="V67" s="3"/>
    </row>
    <row r="68" spans="1:22" x14ac:dyDescent="0.25">
      <c r="A68" s="3"/>
      <c r="B68" s="112"/>
      <c r="C68" s="113"/>
      <c r="D68" s="113"/>
      <c r="E68" s="113"/>
      <c r="F68" s="113"/>
      <c r="G68" s="113"/>
      <c r="H68" s="113"/>
      <c r="I68" s="113"/>
      <c r="J68" s="113"/>
      <c r="K68" s="113"/>
      <c r="L68" s="113"/>
      <c r="M68" s="113"/>
      <c r="N68" s="113"/>
      <c r="O68" s="113"/>
      <c r="P68" s="113"/>
      <c r="Q68" s="113"/>
      <c r="R68" s="113"/>
      <c r="S68" s="113"/>
      <c r="T68" s="113"/>
      <c r="U68" s="114"/>
      <c r="V68" s="3"/>
    </row>
    <row r="69" spans="1:22" x14ac:dyDescent="0.25">
      <c r="A69" s="3"/>
      <c r="B69" s="3"/>
      <c r="C69" s="3"/>
      <c r="D69" s="3"/>
      <c r="E69" s="3"/>
      <c r="F69" s="3"/>
      <c r="G69" s="3"/>
      <c r="H69" s="3"/>
      <c r="I69" s="3"/>
      <c r="J69" s="3"/>
      <c r="K69" s="3"/>
      <c r="L69" s="3"/>
      <c r="M69" s="3"/>
      <c r="N69" s="3"/>
      <c r="O69" s="3"/>
      <c r="P69" s="3"/>
      <c r="Q69" s="3"/>
      <c r="R69" s="3"/>
      <c r="S69" s="3"/>
      <c r="T69" s="3"/>
      <c r="U69" s="3"/>
      <c r="V69" s="3"/>
    </row>
    <row r="70" spans="1:22" ht="15.75" x14ac:dyDescent="0.25">
      <c r="A70" s="3"/>
      <c r="B70" s="5" t="s">
        <v>264</v>
      </c>
      <c r="C70" s="45"/>
      <c r="D70" s="45"/>
      <c r="E70" s="42"/>
      <c r="F70" s="42"/>
      <c r="G70" s="43"/>
      <c r="H70" s="42"/>
      <c r="I70" s="42"/>
      <c r="J70" s="42"/>
      <c r="K70" s="42"/>
      <c r="L70" s="42"/>
      <c r="M70" s="42"/>
      <c r="N70" s="43"/>
      <c r="O70" s="8"/>
      <c r="P70" s="8"/>
      <c r="Q70" s="43"/>
      <c r="R70" s="43"/>
      <c r="S70" s="43"/>
      <c r="T70" s="43"/>
      <c r="U70" s="43"/>
      <c r="V70" s="3"/>
    </row>
    <row r="71" spans="1:22" ht="6" customHeight="1" x14ac:dyDescent="0.25">
      <c r="A71" s="3"/>
      <c r="B71" s="3"/>
      <c r="C71" s="3"/>
      <c r="D71" s="3"/>
      <c r="E71" s="3"/>
      <c r="F71" s="3"/>
      <c r="G71" s="3"/>
      <c r="H71" s="3"/>
      <c r="I71" s="3"/>
      <c r="J71" s="3"/>
      <c r="K71" s="3"/>
      <c r="L71" s="3"/>
      <c r="M71" s="3"/>
      <c r="N71" s="3"/>
      <c r="O71" s="3"/>
      <c r="P71" s="3"/>
      <c r="Q71" s="3"/>
      <c r="R71" s="3"/>
      <c r="S71" s="3"/>
      <c r="T71" s="3"/>
      <c r="U71" s="3"/>
      <c r="V71" s="3"/>
    </row>
    <row r="72" spans="1:22" x14ac:dyDescent="0.25">
      <c r="A72" s="3"/>
      <c r="B72" s="43" t="s">
        <v>118</v>
      </c>
      <c r="C72" s="3"/>
      <c r="D72" s="3"/>
      <c r="E72" s="53">
        <v>3</v>
      </c>
      <c r="F72" s="3"/>
      <c r="G72" s="3"/>
      <c r="H72" s="3"/>
      <c r="I72" s="3"/>
      <c r="J72" s="3"/>
      <c r="K72" s="3"/>
      <c r="L72" s="3"/>
      <c r="M72" s="3"/>
      <c r="N72" s="3"/>
      <c r="O72" s="3"/>
      <c r="P72" s="3"/>
      <c r="Q72" s="3"/>
      <c r="R72" s="3"/>
      <c r="S72" s="3"/>
      <c r="T72" s="3"/>
      <c r="U72" s="3"/>
      <c r="V72" s="3"/>
    </row>
    <row r="73" spans="1:22" ht="6" customHeight="1" x14ac:dyDescent="0.25">
      <c r="A73" s="3"/>
      <c r="B73" s="3"/>
      <c r="C73" s="3"/>
      <c r="D73" s="3"/>
      <c r="E73" s="3"/>
      <c r="F73" s="3"/>
      <c r="G73" s="3"/>
      <c r="H73" s="3"/>
      <c r="I73" s="3"/>
      <c r="J73" s="3"/>
      <c r="K73" s="3"/>
      <c r="L73" s="3"/>
      <c r="M73" s="3"/>
      <c r="N73" s="3"/>
      <c r="O73" s="3"/>
      <c r="P73" s="3"/>
      <c r="Q73" s="3"/>
      <c r="R73" s="3"/>
      <c r="S73" s="3"/>
      <c r="T73" s="3"/>
      <c r="U73" s="3"/>
      <c r="V73" s="3"/>
    </row>
    <row r="74" spans="1:22" x14ac:dyDescent="0.25">
      <c r="A74" s="3"/>
      <c r="B74" s="97" t="str">
        <f>IF(E72="","",LOOKUP('Pg5'!E72,Níveis!B73:C76))</f>
        <v>Existe cadastro de usuários (&gt; 20% do universo de usuários cadastrados), bem como cadastro de infraestrutura hídrica.</v>
      </c>
      <c r="C74" s="98"/>
      <c r="D74" s="98"/>
      <c r="E74" s="98"/>
      <c r="F74" s="98"/>
      <c r="G74" s="98"/>
      <c r="H74" s="98"/>
      <c r="I74" s="98"/>
      <c r="J74" s="98"/>
      <c r="K74" s="98"/>
      <c r="L74" s="98"/>
      <c r="M74" s="98"/>
      <c r="N74" s="98"/>
      <c r="O74" s="98"/>
      <c r="P74" s="98"/>
      <c r="Q74" s="98"/>
      <c r="R74" s="98"/>
      <c r="S74" s="98"/>
      <c r="T74" s="98"/>
      <c r="U74" s="99"/>
      <c r="V74" s="3"/>
    </row>
    <row r="75" spans="1:22" x14ac:dyDescent="0.25">
      <c r="A75" s="3"/>
      <c r="B75" s="100"/>
      <c r="C75" s="101"/>
      <c r="D75" s="101"/>
      <c r="E75" s="101"/>
      <c r="F75" s="101"/>
      <c r="G75" s="101"/>
      <c r="H75" s="101"/>
      <c r="I75" s="101"/>
      <c r="J75" s="101"/>
      <c r="K75" s="101"/>
      <c r="L75" s="101"/>
      <c r="M75" s="101"/>
      <c r="N75" s="101"/>
      <c r="O75" s="101"/>
      <c r="P75" s="101"/>
      <c r="Q75" s="101"/>
      <c r="R75" s="101"/>
      <c r="S75" s="101"/>
      <c r="T75" s="101"/>
      <c r="U75" s="102"/>
      <c r="V75" s="3"/>
    </row>
    <row r="76" spans="1:22" x14ac:dyDescent="0.25">
      <c r="A76" s="3"/>
      <c r="B76" s="103"/>
      <c r="C76" s="104"/>
      <c r="D76" s="104"/>
      <c r="E76" s="104"/>
      <c r="F76" s="104"/>
      <c r="G76" s="104"/>
      <c r="H76" s="104"/>
      <c r="I76" s="104"/>
      <c r="J76" s="104"/>
      <c r="K76" s="104"/>
      <c r="L76" s="104"/>
      <c r="M76" s="104"/>
      <c r="N76" s="104"/>
      <c r="O76" s="104"/>
      <c r="P76" s="104"/>
      <c r="Q76" s="104"/>
      <c r="R76" s="104"/>
      <c r="S76" s="104"/>
      <c r="T76" s="104"/>
      <c r="U76" s="105"/>
      <c r="V76" s="3"/>
    </row>
    <row r="77" spans="1:22" ht="6" customHeight="1" x14ac:dyDescent="0.25">
      <c r="A77" s="3"/>
      <c r="B77" s="3"/>
      <c r="C77" s="3"/>
      <c r="D77" s="3"/>
      <c r="E77" s="3"/>
      <c r="F77" s="3"/>
      <c r="G77" s="3"/>
      <c r="H77" s="3"/>
      <c r="I77" s="3"/>
      <c r="J77" s="3"/>
      <c r="K77" s="3"/>
      <c r="L77" s="3"/>
      <c r="M77" s="3"/>
      <c r="N77" s="3"/>
      <c r="O77" s="3"/>
      <c r="P77" s="3"/>
      <c r="Q77" s="3"/>
      <c r="R77" s="3"/>
      <c r="S77" s="3"/>
      <c r="T77" s="3"/>
      <c r="U77" s="3"/>
      <c r="V77" s="3"/>
    </row>
    <row r="78" spans="1:22" x14ac:dyDescent="0.25">
      <c r="A78" s="3"/>
      <c r="B78" s="44" t="s">
        <v>250</v>
      </c>
      <c r="C78" s="3"/>
      <c r="D78" s="3"/>
      <c r="E78" s="3"/>
      <c r="F78" s="3"/>
      <c r="G78" s="3"/>
      <c r="H78" s="3"/>
      <c r="I78" s="3"/>
      <c r="J78" s="3"/>
      <c r="K78" s="3"/>
      <c r="L78" s="3"/>
      <c r="M78" s="3"/>
      <c r="N78" s="3"/>
      <c r="O78" s="3"/>
      <c r="P78" s="3"/>
      <c r="Q78" s="3"/>
      <c r="R78" s="3"/>
      <c r="S78" s="3"/>
      <c r="T78" s="3"/>
      <c r="U78" s="3"/>
      <c r="V78" s="3"/>
    </row>
    <row r="79" spans="1:22" ht="6" customHeight="1" x14ac:dyDescent="0.25">
      <c r="A79" s="3"/>
      <c r="B79" s="3"/>
      <c r="C79" s="3"/>
      <c r="D79" s="3"/>
      <c r="E79" s="3"/>
      <c r="F79" s="3"/>
      <c r="G79" s="3"/>
      <c r="H79" s="3"/>
      <c r="I79" s="3"/>
      <c r="J79" s="3"/>
      <c r="K79" s="3"/>
      <c r="L79" s="3"/>
      <c r="M79" s="3"/>
      <c r="N79" s="3"/>
      <c r="O79" s="3"/>
      <c r="P79" s="3"/>
      <c r="Q79" s="3"/>
      <c r="R79" s="3"/>
      <c r="S79" s="3"/>
      <c r="T79" s="3"/>
      <c r="U79" s="3"/>
      <c r="V79" s="3"/>
    </row>
    <row r="80" spans="1:22" x14ac:dyDescent="0.25">
      <c r="A80" s="3"/>
      <c r="B80" s="106" t="s">
        <v>395</v>
      </c>
      <c r="C80" s="107"/>
      <c r="D80" s="107"/>
      <c r="E80" s="107"/>
      <c r="F80" s="107"/>
      <c r="G80" s="107"/>
      <c r="H80" s="107"/>
      <c r="I80" s="107"/>
      <c r="J80" s="107"/>
      <c r="K80" s="107"/>
      <c r="L80" s="107"/>
      <c r="M80" s="107"/>
      <c r="N80" s="107"/>
      <c r="O80" s="107"/>
      <c r="P80" s="107"/>
      <c r="Q80" s="107"/>
      <c r="R80" s="107"/>
      <c r="S80" s="107"/>
      <c r="T80" s="107"/>
      <c r="U80" s="108"/>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09"/>
      <c r="C87" s="110"/>
      <c r="D87" s="110"/>
      <c r="E87" s="110"/>
      <c r="F87" s="110"/>
      <c r="G87" s="110"/>
      <c r="H87" s="110"/>
      <c r="I87" s="110"/>
      <c r="J87" s="110"/>
      <c r="K87" s="110"/>
      <c r="L87" s="110"/>
      <c r="M87" s="110"/>
      <c r="N87" s="110"/>
      <c r="O87" s="110"/>
      <c r="P87" s="110"/>
      <c r="Q87" s="110"/>
      <c r="R87" s="110"/>
      <c r="S87" s="110"/>
      <c r="T87" s="110"/>
      <c r="U87" s="111"/>
      <c r="V87" s="3"/>
    </row>
    <row r="88" spans="1:22" x14ac:dyDescent="0.25">
      <c r="A88" s="3"/>
      <c r="B88" s="112"/>
      <c r="C88" s="113"/>
      <c r="D88" s="113"/>
      <c r="E88" s="113"/>
      <c r="F88" s="113"/>
      <c r="G88" s="113"/>
      <c r="H88" s="113"/>
      <c r="I88" s="113"/>
      <c r="J88" s="113"/>
      <c r="K88" s="113"/>
      <c r="L88" s="113"/>
      <c r="M88" s="113"/>
      <c r="N88" s="113"/>
      <c r="O88" s="113"/>
      <c r="P88" s="113"/>
      <c r="Q88" s="113"/>
      <c r="R88" s="113"/>
      <c r="S88" s="113"/>
      <c r="T88" s="113"/>
      <c r="U88" s="114"/>
      <c r="V88" s="3"/>
    </row>
    <row r="89" spans="1:22" x14ac:dyDescent="0.25">
      <c r="A89" s="3"/>
      <c r="B89" s="46"/>
      <c r="C89" s="46"/>
      <c r="D89" s="46"/>
      <c r="E89" s="46"/>
      <c r="F89" s="46"/>
      <c r="G89" s="46"/>
      <c r="H89" s="46"/>
      <c r="I89" s="46"/>
      <c r="J89" s="46"/>
      <c r="K89" s="46"/>
      <c r="L89" s="46"/>
      <c r="M89" s="46"/>
      <c r="N89" s="46"/>
      <c r="O89" s="46"/>
      <c r="P89" s="46"/>
      <c r="Q89" s="46"/>
      <c r="R89" s="46"/>
      <c r="S89" s="46"/>
      <c r="T89" s="46"/>
      <c r="U89" s="46"/>
      <c r="V89" s="3"/>
    </row>
    <row r="90" spans="1:22" x14ac:dyDescent="0.2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i/PNlF+UJn14/WTo6zAD51Hwo3aXJLIiNhdTD1bayGkZ1o0BC/0Q/VcNo1DBmdGnXtTQ7KfZn9pjG0avDNK/5w==" saltValue="v8eJRtpCZM/SZ+DN+J3owA==" spinCount="100000" sheet="1" objects="1" scenarios="1"/>
  <mergeCells count="14">
    <mergeCell ref="E2:R3"/>
    <mergeCell ref="E4:R5"/>
    <mergeCell ref="B13:U15"/>
    <mergeCell ref="B19:U27"/>
    <mergeCell ref="B90:J90"/>
    <mergeCell ref="M90:U90"/>
    <mergeCell ref="E6:R7"/>
    <mergeCell ref="B53:U56"/>
    <mergeCell ref="B60:U68"/>
    <mergeCell ref="B74:U76"/>
    <mergeCell ref="B80:U88"/>
    <mergeCell ref="B33:U35"/>
    <mergeCell ref="B39:U47"/>
    <mergeCell ref="S6:U7"/>
  </mergeCells>
  <conditionalFormatting sqref="S6:U7">
    <cfRule type="expression" dxfId="4" priority="1">
      <formula>$S$6&lt;&gt;""</formula>
    </cfRule>
  </conditionalFormatting>
  <dataValidations count="4">
    <dataValidation type="list" allowBlank="1" showInputMessage="1" showErrorMessage="1" sqref="E72 E11">
      <formula1>"1,2,3,4"</formula1>
    </dataValidation>
    <dataValidation type="list" allowBlank="1" showInputMessage="1" showErrorMessage="1" sqref="E51">
      <formula1>"1,2,3,4,5"</formula1>
    </dataValidation>
    <dataValidation type="textLength" operator="lessThan" showInputMessage="1" showErrorMessage="1" sqref="B19:U27">
      <formula1>1025</formula1>
    </dataValidation>
    <dataValidation type="list" allowBlank="1" showInputMessage="1" showErrorMessage="1" sqref="E31">
      <formula1>"1,2,3"</formula1>
    </dataValidation>
  </dataValidations>
  <pageMargins left="0.511811024" right="0.511811024" top="0.78740157499999996" bottom="0.78740157499999996" header="0.31496062000000002" footer="0.31496062000000002"/>
  <pageSetup paperSize="9" scale="60" orientation="portrait" r:id="rId1"/>
  <colBreaks count="1" manualBreakCount="1">
    <brk id="21" max="89"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46" zoomScaleNormal="100" zoomScaleSheetLayoutView="100" workbookViewId="0">
      <selection activeCell="B79" sqref="B79:U87"/>
    </sheetView>
  </sheetViews>
  <sheetFormatPr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x14ac:dyDescent="0.2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96" t="s">
        <v>346</v>
      </c>
      <c r="F2" s="96"/>
      <c r="G2" s="96"/>
      <c r="H2" s="96"/>
      <c r="I2" s="96"/>
      <c r="J2" s="96"/>
      <c r="K2" s="96"/>
      <c r="L2" s="96"/>
      <c r="M2" s="96"/>
      <c r="N2" s="96"/>
      <c r="O2" s="96"/>
      <c r="P2" s="96"/>
      <c r="Q2" s="96"/>
      <c r="R2" s="96"/>
      <c r="S2" s="3"/>
      <c r="T2" s="3"/>
      <c r="U2" s="3"/>
      <c r="V2" s="3"/>
    </row>
    <row r="3" spans="1:22"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x14ac:dyDescent="0.25">
      <c r="A6" s="3"/>
      <c r="B6" s="4"/>
      <c r="C6" s="4"/>
      <c r="D6" s="4"/>
      <c r="E6" s="96" t="s">
        <v>7</v>
      </c>
      <c r="F6" s="96"/>
      <c r="G6" s="96"/>
      <c r="H6" s="96"/>
      <c r="I6" s="96"/>
      <c r="J6" s="96"/>
      <c r="K6" s="96"/>
      <c r="L6" s="96"/>
      <c r="M6" s="96"/>
      <c r="N6" s="96"/>
      <c r="O6" s="96"/>
      <c r="P6" s="96"/>
      <c r="Q6" s="96"/>
      <c r="R6" s="96"/>
      <c r="S6" s="116">
        <f>IF(Inicial!G21="","",Inicial!G21)</f>
        <v>2016</v>
      </c>
      <c r="T6" s="116"/>
      <c r="U6" s="116"/>
      <c r="V6" s="3"/>
    </row>
    <row r="7" spans="1:22" x14ac:dyDescent="0.25">
      <c r="A7" s="3"/>
      <c r="B7" s="4"/>
      <c r="C7" s="4"/>
      <c r="D7" s="4"/>
      <c r="E7" s="96"/>
      <c r="F7" s="96"/>
      <c r="G7" s="96"/>
      <c r="H7" s="96"/>
      <c r="I7" s="96"/>
      <c r="J7" s="96"/>
      <c r="K7" s="96"/>
      <c r="L7" s="96"/>
      <c r="M7" s="96"/>
      <c r="N7" s="96"/>
      <c r="O7" s="96"/>
      <c r="P7" s="96"/>
      <c r="Q7" s="96"/>
      <c r="R7" s="96"/>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266</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4</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IF(E11="","",LOOKUP('Pg6'!E11,Níveis!B77:C80))</f>
        <v>Existem redes pluviométricas e fluviométricas operadas em âmbito estadual, próprias ou mistas, bem como um planejamento para implantação, ampliação e modernização dessas redes, e a cobertura é igual ou superior a 30% da rede planejada.</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380</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x14ac:dyDescent="0.25">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265</v>
      </c>
      <c r="C29" s="45"/>
      <c r="D29" s="45"/>
      <c r="E29" s="42"/>
      <c r="F29" s="42"/>
      <c r="G29" s="43"/>
      <c r="H29" s="42"/>
      <c r="I29" s="42"/>
      <c r="J29" s="42"/>
      <c r="K29" s="42"/>
      <c r="L29" s="42"/>
      <c r="M29" s="42"/>
      <c r="N29" s="43"/>
      <c r="O29" s="8"/>
      <c r="P29" s="8"/>
      <c r="Q29" s="43"/>
      <c r="R29" s="43"/>
      <c r="S29" s="43"/>
      <c r="T29" s="43"/>
      <c r="U29" s="43"/>
      <c r="V29" s="3"/>
    </row>
    <row r="30" spans="1:22" ht="6" customHeight="1" x14ac:dyDescent="0.25">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4</v>
      </c>
      <c r="F31" s="3"/>
      <c r="G31" s="3"/>
      <c r="H31" s="3"/>
      <c r="I31" s="3"/>
      <c r="J31" s="3"/>
      <c r="K31" s="3"/>
      <c r="L31" s="3"/>
      <c r="M31" s="3"/>
      <c r="N31" s="3"/>
      <c r="O31" s="3"/>
      <c r="P31" s="3"/>
      <c r="Q31" s="3"/>
      <c r="R31" s="3"/>
      <c r="S31" s="3"/>
      <c r="T31" s="3"/>
      <c r="U31" s="3"/>
      <c r="V31" s="3"/>
    </row>
    <row r="32" spans="1:22" ht="6" customHeight="1" x14ac:dyDescent="0.25">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IF(E31="","",LOOKUP('Pg6'!E31,Níveis!B81:C84))</f>
        <v>Existe uma rede de qualidade de água mantida em âmbito estadual com objetivo de avaliação de tendência, com pelo menos 50% dos pontos previstos na Rede Nacional de Qualidade de Águas em operação conforme diretrizes e procedimentos estabelecidos pelo Programa Nacional de Avaliação da Qualidade de Águas (PNQA) e os dados gerados disponibilizados ao SNIRH.</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2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25">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396</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267</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2</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IF(E51="","",LOOKUP('Pg6'!E51,Níveis!B85:C87))</f>
        <v>Existem informações sobre recursos hídricos organizadas e sistematizadas em bancos de dados, mas não existe ferramental computacional que permita acessá-las e analisá-las em seu conjunto de forma a permitir sua utilização nos processos administrativos, gerenciais e de regulação do uso da água.</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25">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25">
      <c r="A58" s="3"/>
      <c r="B58" s="3"/>
      <c r="C58" s="3"/>
      <c r="D58" s="3"/>
      <c r="E58" s="3"/>
      <c r="F58" s="3"/>
      <c r="G58" s="3"/>
      <c r="H58" s="3"/>
      <c r="I58" s="3"/>
      <c r="J58" s="3"/>
      <c r="K58" s="3"/>
      <c r="L58" s="3"/>
      <c r="M58" s="3"/>
      <c r="N58" s="3"/>
      <c r="O58" s="3"/>
      <c r="P58" s="3"/>
      <c r="Q58" s="3"/>
      <c r="R58" s="3"/>
      <c r="S58" s="3"/>
      <c r="T58" s="3"/>
      <c r="U58" s="3"/>
      <c r="V58" s="3"/>
    </row>
    <row r="59" spans="1:22" x14ac:dyDescent="0.25">
      <c r="A59" s="3"/>
      <c r="B59" s="106" t="s">
        <v>388</v>
      </c>
      <c r="C59" s="107"/>
      <c r="D59" s="107"/>
      <c r="E59" s="107"/>
      <c r="F59" s="107"/>
      <c r="G59" s="107"/>
      <c r="H59" s="107"/>
      <c r="I59" s="107"/>
      <c r="J59" s="107"/>
      <c r="K59" s="107"/>
      <c r="L59" s="107"/>
      <c r="M59" s="107"/>
      <c r="N59" s="107"/>
      <c r="O59" s="107"/>
      <c r="P59" s="107"/>
      <c r="Q59" s="107"/>
      <c r="R59" s="107"/>
      <c r="S59" s="107"/>
      <c r="T59" s="107"/>
      <c r="U59" s="108"/>
      <c r="V59" s="3"/>
    </row>
    <row r="60" spans="1:22" x14ac:dyDescent="0.2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x14ac:dyDescent="0.25">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268</v>
      </c>
      <c r="C69" s="45"/>
      <c r="D69" s="45"/>
      <c r="E69" s="42"/>
      <c r="F69" s="42"/>
      <c r="G69" s="43"/>
      <c r="H69" s="42"/>
      <c r="I69" s="42"/>
      <c r="J69" s="42"/>
      <c r="K69" s="42"/>
      <c r="L69" s="42"/>
      <c r="M69" s="42"/>
      <c r="N69" s="43"/>
      <c r="O69" s="8"/>
      <c r="P69" s="8"/>
      <c r="Q69" s="43"/>
      <c r="R69" s="43"/>
      <c r="S69" s="43"/>
      <c r="T69" s="43"/>
      <c r="U69" s="43"/>
      <c r="V69" s="3"/>
    </row>
    <row r="70" spans="1:22" ht="6" customHeight="1" x14ac:dyDescent="0.25">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2</v>
      </c>
      <c r="F71" s="3"/>
      <c r="G71" s="3"/>
      <c r="H71" s="3"/>
      <c r="I71" s="3"/>
      <c r="J71" s="3"/>
      <c r="K71" s="3"/>
      <c r="L71" s="3"/>
      <c r="M71" s="3"/>
      <c r="N71" s="3"/>
      <c r="O71" s="3"/>
      <c r="P71" s="3"/>
      <c r="Q71" s="3"/>
      <c r="R71" s="3"/>
      <c r="S71" s="3"/>
      <c r="T71" s="3"/>
      <c r="U71" s="3"/>
      <c r="V71" s="3"/>
    </row>
    <row r="72" spans="1:22" ht="6" customHeight="1" x14ac:dyDescent="0.25">
      <c r="A72" s="3"/>
      <c r="B72" s="3"/>
      <c r="C72" s="3"/>
      <c r="D72" s="3"/>
      <c r="E72" s="3"/>
      <c r="F72" s="3"/>
      <c r="G72" s="3"/>
      <c r="H72" s="3"/>
      <c r="I72" s="3"/>
      <c r="J72" s="3"/>
      <c r="K72" s="3"/>
      <c r="L72" s="3"/>
      <c r="M72" s="3"/>
      <c r="N72" s="3"/>
      <c r="O72" s="3"/>
      <c r="P72" s="3"/>
      <c r="Q72" s="3"/>
      <c r="R72" s="3"/>
      <c r="S72" s="3"/>
      <c r="T72" s="3"/>
      <c r="U72" s="3"/>
      <c r="V72" s="3"/>
    </row>
    <row r="73" spans="1:22" x14ac:dyDescent="0.25">
      <c r="A73" s="3"/>
      <c r="B73" s="97" t="str">
        <f>IF(E71="","",LOOKUP('Pg6'!E71,Níveis!B88:C91))</f>
        <v>Existem algumas ações financiadas e/ou promovidas no âmbito do sistema estadual de gerenciamento de recursos hídricos, voltadas à pesquisa científica e ao desenvolvimento tecnológico de seu interesse, mas essas são não fazem parte de um plano ou programa mais amplo e estruturado.</v>
      </c>
      <c r="C73" s="98"/>
      <c r="D73" s="98"/>
      <c r="E73" s="98"/>
      <c r="F73" s="98"/>
      <c r="G73" s="98"/>
      <c r="H73" s="98"/>
      <c r="I73" s="98"/>
      <c r="J73" s="98"/>
      <c r="K73" s="98"/>
      <c r="L73" s="98"/>
      <c r="M73" s="98"/>
      <c r="N73" s="98"/>
      <c r="O73" s="98"/>
      <c r="P73" s="98"/>
      <c r="Q73" s="98"/>
      <c r="R73" s="98"/>
      <c r="S73" s="98"/>
      <c r="T73" s="98"/>
      <c r="U73" s="99"/>
      <c r="V73" s="3"/>
    </row>
    <row r="74" spans="1:22" x14ac:dyDescent="0.2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2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25">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25">
      <c r="A78" s="3"/>
      <c r="B78" s="3"/>
      <c r="C78" s="3"/>
      <c r="D78" s="3"/>
      <c r="E78" s="3"/>
      <c r="F78" s="3"/>
      <c r="G78" s="3"/>
      <c r="H78" s="3"/>
      <c r="I78" s="3"/>
      <c r="J78" s="3"/>
      <c r="K78" s="3"/>
      <c r="L78" s="3"/>
      <c r="M78" s="3"/>
      <c r="N78" s="3"/>
      <c r="O78" s="3"/>
      <c r="P78" s="3"/>
      <c r="Q78" s="3"/>
      <c r="R78" s="3"/>
      <c r="S78" s="3"/>
      <c r="T78" s="3"/>
      <c r="U78" s="3"/>
      <c r="V78" s="3"/>
    </row>
    <row r="79" spans="1:22" x14ac:dyDescent="0.25">
      <c r="A79" s="3"/>
      <c r="B79" s="106" t="s">
        <v>398</v>
      </c>
      <c r="C79" s="107"/>
      <c r="D79" s="107"/>
      <c r="E79" s="107"/>
      <c r="F79" s="107"/>
      <c r="G79" s="107"/>
      <c r="H79" s="107"/>
      <c r="I79" s="107"/>
      <c r="J79" s="107"/>
      <c r="K79" s="107"/>
      <c r="L79" s="107"/>
      <c r="M79" s="107"/>
      <c r="N79" s="107"/>
      <c r="O79" s="107"/>
      <c r="P79" s="107"/>
      <c r="Q79" s="107"/>
      <c r="R79" s="107"/>
      <c r="S79" s="107"/>
      <c r="T79" s="107"/>
      <c r="U79" s="108"/>
      <c r="V79" s="3"/>
    </row>
    <row r="80" spans="1:22" x14ac:dyDescent="0.2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alwBZSMKJx5eCBOxIhCVtMMPz631Tl7ATdwdb0894XOVNtc5ZClqhIFINEBiemEgPiF7IjK7FiQQxJMRerC82Q==" saltValue="iw7jex8NJ440eppo707g7g=="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3" priority="1">
      <formula>$S$6&lt;&gt;""</formula>
    </cfRule>
  </conditionalFormatting>
  <dataValidations count="3">
    <dataValidation type="list" allowBlank="1" showInputMessage="1" showErrorMessage="1" sqref="E71 E11 E31">
      <formula1>"1,2,3,4"</formula1>
    </dataValidation>
    <dataValidation type="list" allowBlank="1" showInputMessage="1" showErrorMessage="1" sqref="E51">
      <formula1>"1,2,3"</formula1>
    </dataValidation>
    <dataValidation type="textLength" operator="lessThan" showInputMessage="1" showErrorMessage="1" sqref="B19:U27">
      <formula1>1025</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58" zoomScale="110" zoomScaleNormal="100" zoomScaleSheetLayoutView="110" workbookViewId="0">
      <selection activeCell="H110" sqref="H110"/>
    </sheetView>
  </sheetViews>
  <sheetFormatPr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x14ac:dyDescent="0.2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96" t="s">
        <v>346</v>
      </c>
      <c r="F2" s="96"/>
      <c r="G2" s="96"/>
      <c r="H2" s="96"/>
      <c r="I2" s="96"/>
      <c r="J2" s="96"/>
      <c r="K2" s="96"/>
      <c r="L2" s="96"/>
      <c r="M2" s="96"/>
      <c r="N2" s="96"/>
      <c r="O2" s="96"/>
      <c r="P2" s="96"/>
      <c r="Q2" s="96"/>
      <c r="R2" s="96"/>
      <c r="S2" s="3"/>
      <c r="T2" s="3"/>
      <c r="U2" s="3"/>
      <c r="V2" s="3"/>
    </row>
    <row r="3" spans="1:22"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x14ac:dyDescent="0.25">
      <c r="A6" s="3"/>
      <c r="B6" s="4"/>
      <c r="C6" s="4"/>
      <c r="D6" s="4"/>
      <c r="E6" s="96" t="s">
        <v>7</v>
      </c>
      <c r="F6" s="96"/>
      <c r="G6" s="96"/>
      <c r="H6" s="96"/>
      <c r="I6" s="96"/>
      <c r="J6" s="96"/>
      <c r="K6" s="96"/>
      <c r="L6" s="96"/>
      <c r="M6" s="96"/>
      <c r="N6" s="96"/>
      <c r="O6" s="96"/>
      <c r="P6" s="96"/>
      <c r="Q6" s="96"/>
      <c r="R6" s="96"/>
      <c r="S6" s="116">
        <f>IF(Inicial!G21="","",Inicial!G21)</f>
        <v>2016</v>
      </c>
      <c r="T6" s="116"/>
      <c r="U6" s="116"/>
      <c r="V6" s="3"/>
    </row>
    <row r="7" spans="1:22" x14ac:dyDescent="0.25">
      <c r="A7" s="3"/>
      <c r="B7" s="4"/>
      <c r="C7" s="4"/>
      <c r="D7" s="4"/>
      <c r="E7" s="96"/>
      <c r="F7" s="96"/>
      <c r="G7" s="96"/>
      <c r="H7" s="96"/>
      <c r="I7" s="96"/>
      <c r="J7" s="96"/>
      <c r="K7" s="96"/>
      <c r="L7" s="96"/>
      <c r="M7" s="96"/>
      <c r="N7" s="96"/>
      <c r="O7" s="96"/>
      <c r="P7" s="96"/>
      <c r="Q7" s="96"/>
      <c r="R7" s="96"/>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269</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5</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IF(E11="","",LOOKUP('Pg7'!E11,Níveis!B92:C96))</f>
        <v>Há emissão de outorga de direito de recursos hídricos para captação de água, bem como para lançamento de efluentes, tendo sido outorgados mais de 30% do universo de usuários.</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381</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x14ac:dyDescent="0.25">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270</v>
      </c>
      <c r="C29" s="45"/>
      <c r="D29" s="45"/>
      <c r="E29" s="42"/>
      <c r="F29" s="42"/>
      <c r="G29" s="43"/>
      <c r="H29" s="42"/>
      <c r="I29" s="42"/>
      <c r="J29" s="42"/>
      <c r="K29" s="42"/>
      <c r="L29" s="42"/>
      <c r="M29" s="42"/>
      <c r="N29" s="43"/>
      <c r="O29" s="8"/>
      <c r="P29" s="8"/>
      <c r="Q29" s="43"/>
      <c r="R29" s="43"/>
      <c r="S29" s="43"/>
      <c r="T29" s="43"/>
      <c r="U29" s="43"/>
      <c r="V29" s="3"/>
    </row>
    <row r="30" spans="1:22" ht="6" customHeight="1" x14ac:dyDescent="0.25">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5</v>
      </c>
      <c r="F31" s="3"/>
      <c r="G31" s="3"/>
      <c r="H31" s="3"/>
      <c r="I31" s="3"/>
      <c r="J31" s="3"/>
      <c r="K31" s="3"/>
      <c r="L31" s="3"/>
      <c r="M31" s="3"/>
      <c r="N31" s="3"/>
      <c r="O31" s="3"/>
      <c r="P31" s="3"/>
      <c r="Q31" s="3"/>
      <c r="R31" s="3"/>
      <c r="S31" s="3"/>
      <c r="T31" s="3"/>
      <c r="U31" s="3"/>
      <c r="V31" s="3"/>
    </row>
    <row r="32" spans="1:22" ht="6" customHeight="1" x14ac:dyDescent="0.25">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IF(E31="","",LOOKUP('Pg7'!E31,Níveis!B97:C101))</f>
        <v>Há fiscalização dos usuários outorgados atreladas ao processo de regularização do uso da água (cadastramento, outorga), estrutura específica e planejamento ou programação regular para desenvolvimento das ações de fiscalização.</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2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25">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387</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271</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2</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IF(E51="","",LOOKUP('Pg7'!E51,Níveis!B102:C105))</f>
        <v>Não há qualquer tipo cobrança – nem por serviços de água bruta, nem pelo uso da água – mas já existem estudos ou regulamentos sobre o tema em âmbito estadual.</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25">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25">
      <c r="A58" s="3"/>
      <c r="B58" s="3"/>
      <c r="C58" s="3"/>
      <c r="D58" s="3"/>
      <c r="E58" s="3"/>
      <c r="F58" s="3"/>
      <c r="G58" s="3"/>
      <c r="H58" s="3"/>
      <c r="I58" s="3"/>
      <c r="J58" s="3"/>
      <c r="K58" s="3"/>
      <c r="L58" s="3"/>
      <c r="M58" s="3"/>
      <c r="N58" s="3"/>
      <c r="O58" s="3"/>
      <c r="P58" s="3"/>
      <c r="Q58" s="3"/>
      <c r="R58" s="3"/>
      <c r="S58" s="3"/>
      <c r="T58" s="3"/>
      <c r="U58" s="3"/>
      <c r="V58" s="3"/>
    </row>
    <row r="59" spans="1:22" x14ac:dyDescent="0.25">
      <c r="A59" s="3"/>
      <c r="B59" s="106" t="s">
        <v>382</v>
      </c>
      <c r="C59" s="107"/>
      <c r="D59" s="107"/>
      <c r="E59" s="107"/>
      <c r="F59" s="107"/>
      <c r="G59" s="107"/>
      <c r="H59" s="107"/>
      <c r="I59" s="107"/>
      <c r="J59" s="107"/>
      <c r="K59" s="107"/>
      <c r="L59" s="107"/>
      <c r="M59" s="107"/>
      <c r="N59" s="107"/>
      <c r="O59" s="107"/>
      <c r="P59" s="107"/>
      <c r="Q59" s="107"/>
      <c r="R59" s="107"/>
      <c r="S59" s="107"/>
      <c r="T59" s="107"/>
      <c r="U59" s="108"/>
      <c r="V59" s="3"/>
    </row>
    <row r="60" spans="1:22" x14ac:dyDescent="0.2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x14ac:dyDescent="0.25">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272</v>
      </c>
      <c r="C69" s="45"/>
      <c r="D69" s="45"/>
      <c r="E69" s="42"/>
      <c r="F69" s="42"/>
      <c r="G69" s="43"/>
      <c r="H69" s="42"/>
      <c r="I69" s="42"/>
      <c r="J69" s="42"/>
      <c r="K69" s="42"/>
      <c r="L69" s="42"/>
      <c r="M69" s="42"/>
      <c r="N69" s="43"/>
      <c r="O69" s="8"/>
      <c r="P69" s="8"/>
      <c r="Q69" s="43"/>
      <c r="R69" s="43"/>
      <c r="S69" s="43"/>
      <c r="T69" s="43"/>
      <c r="U69" s="43"/>
      <c r="V69" s="3"/>
    </row>
    <row r="70" spans="1:22" ht="6" customHeight="1" x14ac:dyDescent="0.25">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2</v>
      </c>
      <c r="F71" s="3"/>
      <c r="G71" s="3"/>
      <c r="H71" s="3"/>
      <c r="I71" s="3"/>
      <c r="J71" s="3"/>
      <c r="K71" s="3"/>
      <c r="L71" s="3"/>
      <c r="M71" s="3"/>
      <c r="N71" s="3"/>
      <c r="O71" s="3"/>
      <c r="P71" s="3"/>
      <c r="Q71" s="3"/>
      <c r="R71" s="3"/>
      <c r="S71" s="3"/>
      <c r="T71" s="3"/>
      <c r="U71" s="3"/>
      <c r="V71" s="3"/>
    </row>
    <row r="72" spans="1:22" ht="6" customHeight="1" x14ac:dyDescent="0.25">
      <c r="A72" s="3"/>
      <c r="B72" s="3"/>
      <c r="C72" s="3"/>
      <c r="D72" s="3"/>
      <c r="E72" s="3"/>
      <c r="F72" s="3"/>
      <c r="G72" s="3"/>
      <c r="H72" s="3"/>
      <c r="I72" s="3"/>
      <c r="J72" s="3"/>
      <c r="K72" s="3"/>
      <c r="L72" s="3"/>
      <c r="M72" s="3"/>
      <c r="N72" s="3"/>
      <c r="O72" s="3"/>
      <c r="P72" s="3"/>
      <c r="Q72" s="3"/>
      <c r="R72" s="3"/>
      <c r="S72" s="3"/>
      <c r="T72" s="3"/>
      <c r="U72" s="3"/>
      <c r="V72" s="3"/>
    </row>
    <row r="73" spans="1:22" x14ac:dyDescent="0.25">
      <c r="A73" s="3"/>
      <c r="B73" s="97" t="str">
        <f>IF(E71="","",LOOKUP('Pg7'!E71,Níveis!B106:C109))</f>
        <v>O sistema estadual de recursos hídricos dispõe de fontes próprias de arrecadação (ex.: cobrança pelo uso da água, cobrança por serviços de água bruta, multas, taxas, emolumentos, etc.), mas essa arrecadação representa menos de 20% dos recursos financeiros necessários para garantir a sua sustentabilidade financeira.</v>
      </c>
      <c r="C73" s="98"/>
      <c r="D73" s="98"/>
      <c r="E73" s="98"/>
      <c r="F73" s="98"/>
      <c r="G73" s="98"/>
      <c r="H73" s="98"/>
      <c r="I73" s="98"/>
      <c r="J73" s="98"/>
      <c r="K73" s="98"/>
      <c r="L73" s="98"/>
      <c r="M73" s="98"/>
      <c r="N73" s="98"/>
      <c r="O73" s="98"/>
      <c r="P73" s="98"/>
      <c r="Q73" s="98"/>
      <c r="R73" s="98"/>
      <c r="S73" s="98"/>
      <c r="T73" s="98"/>
      <c r="U73" s="99"/>
      <c r="V73" s="3"/>
    </row>
    <row r="74" spans="1:22" x14ac:dyDescent="0.2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2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25">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25">
      <c r="A78" s="3"/>
      <c r="B78" s="3"/>
      <c r="C78" s="3"/>
      <c r="D78" s="3"/>
      <c r="E78" s="3"/>
      <c r="F78" s="3"/>
      <c r="G78" s="3"/>
      <c r="H78" s="3"/>
      <c r="I78" s="3"/>
      <c r="J78" s="3"/>
      <c r="K78" s="3"/>
      <c r="L78" s="3"/>
      <c r="M78" s="3"/>
      <c r="N78" s="3"/>
      <c r="O78" s="3"/>
      <c r="P78" s="3"/>
      <c r="Q78" s="3"/>
      <c r="R78" s="3"/>
      <c r="S78" s="3"/>
      <c r="T78" s="3"/>
      <c r="U78" s="3"/>
      <c r="V78" s="3"/>
    </row>
    <row r="79" spans="1:22" x14ac:dyDescent="0.25">
      <c r="A79" s="3"/>
      <c r="B79" s="106" t="s">
        <v>383</v>
      </c>
      <c r="C79" s="107"/>
      <c r="D79" s="107"/>
      <c r="E79" s="107"/>
      <c r="F79" s="107"/>
      <c r="G79" s="107"/>
      <c r="H79" s="107"/>
      <c r="I79" s="107"/>
      <c r="J79" s="107"/>
      <c r="K79" s="107"/>
      <c r="L79" s="107"/>
      <c r="M79" s="107"/>
      <c r="N79" s="107"/>
      <c r="O79" s="107"/>
      <c r="P79" s="107"/>
      <c r="Q79" s="107"/>
      <c r="R79" s="107"/>
      <c r="S79" s="107"/>
      <c r="T79" s="107"/>
      <c r="U79" s="108"/>
      <c r="V79" s="3"/>
    </row>
    <row r="80" spans="1:22" x14ac:dyDescent="0.2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YfLQrmxtb0Du/ozQROJH8Y5hNP6vTUuKb6OXvR+cUeXIwSTTnWa4vsLVgBZH7tt1NCe/txXzGQMvmwcGIQ3YhA==" saltValue="a74Rf0nsqw5n6xV2/0gg5A=="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2" priority="1">
      <formula>$S$6&lt;&gt;""</formula>
    </cfRule>
  </conditionalFormatting>
  <dataValidations count="3">
    <dataValidation type="list" allowBlank="1" showInputMessage="1" showErrorMessage="1" sqref="E71 E51">
      <formula1>"1,2,3,4"</formula1>
    </dataValidation>
    <dataValidation type="textLength" operator="lessThan" showInputMessage="1" showErrorMessage="1" sqref="B19:U27">
      <formula1>1025</formula1>
    </dataValidation>
    <dataValidation type="list" allowBlank="1" showInputMessage="1" showErrorMessage="1" sqref="E11 E31">
      <formula1>"1,2,3,4,5"</formula1>
    </dataValidation>
  </dataValidations>
  <pageMargins left="0.511811024" right="0.511811024" top="0.78740157499999996" bottom="0.78740157499999996" header="0.31496062000000002" footer="0.31496062000000002"/>
  <pageSetup paperSize="9" scale="6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58" zoomScaleNormal="100" zoomScaleSheetLayoutView="100" workbookViewId="0">
      <selection activeCell="B19" sqref="B19:U27"/>
    </sheetView>
  </sheetViews>
  <sheetFormatPr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x14ac:dyDescent="0.2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96" t="s">
        <v>346</v>
      </c>
      <c r="F2" s="96"/>
      <c r="G2" s="96"/>
      <c r="H2" s="96"/>
      <c r="I2" s="96"/>
      <c r="J2" s="96"/>
      <c r="K2" s="96"/>
      <c r="L2" s="96"/>
      <c r="M2" s="96"/>
      <c r="N2" s="96"/>
      <c r="O2" s="96"/>
      <c r="P2" s="96"/>
      <c r="Q2" s="96"/>
      <c r="R2" s="96"/>
      <c r="S2" s="3"/>
      <c r="T2" s="3"/>
      <c r="U2" s="3"/>
      <c r="V2" s="3"/>
    </row>
    <row r="3" spans="1:22" x14ac:dyDescent="0.25">
      <c r="A3" s="3"/>
      <c r="B3" s="3"/>
      <c r="C3" s="3"/>
      <c r="D3" s="3"/>
      <c r="E3" s="96"/>
      <c r="F3" s="96"/>
      <c r="G3" s="96"/>
      <c r="H3" s="96"/>
      <c r="I3" s="96"/>
      <c r="J3" s="96"/>
      <c r="K3" s="96"/>
      <c r="L3" s="96"/>
      <c r="M3" s="96"/>
      <c r="N3" s="96"/>
      <c r="O3" s="96"/>
      <c r="P3" s="96"/>
      <c r="Q3" s="96"/>
      <c r="R3" s="96"/>
      <c r="S3" s="3"/>
      <c r="T3" s="3"/>
      <c r="U3" s="3"/>
      <c r="V3" s="3"/>
    </row>
    <row r="4" spans="1:22" x14ac:dyDescent="0.25">
      <c r="A4" s="3"/>
      <c r="B4" s="4"/>
      <c r="C4" s="4"/>
      <c r="D4" s="4"/>
      <c r="E4" s="96" t="s">
        <v>347</v>
      </c>
      <c r="F4" s="96"/>
      <c r="G4" s="96"/>
      <c r="H4" s="96"/>
      <c r="I4" s="96"/>
      <c r="J4" s="96"/>
      <c r="K4" s="96"/>
      <c r="L4" s="96"/>
      <c r="M4" s="96"/>
      <c r="N4" s="96"/>
      <c r="O4" s="96"/>
      <c r="P4" s="96"/>
      <c r="Q4" s="96"/>
      <c r="R4" s="96"/>
      <c r="S4" s="4"/>
      <c r="T4" s="4"/>
      <c r="U4" s="4"/>
      <c r="V4" s="3"/>
    </row>
    <row r="5" spans="1:22" x14ac:dyDescent="0.25">
      <c r="A5" s="3"/>
      <c r="B5" s="4"/>
      <c r="C5" s="4"/>
      <c r="D5" s="4"/>
      <c r="E5" s="96"/>
      <c r="F5" s="96"/>
      <c r="G5" s="96"/>
      <c r="H5" s="96"/>
      <c r="I5" s="96"/>
      <c r="J5" s="96"/>
      <c r="K5" s="96"/>
      <c r="L5" s="96"/>
      <c r="M5" s="96"/>
      <c r="N5" s="96"/>
      <c r="O5" s="96"/>
      <c r="P5" s="96"/>
      <c r="Q5" s="96"/>
      <c r="R5" s="96"/>
      <c r="S5" s="8"/>
      <c r="T5" s="8"/>
      <c r="U5" s="8"/>
      <c r="V5" s="3"/>
    </row>
    <row r="6" spans="1:22" x14ac:dyDescent="0.25">
      <c r="A6" s="3"/>
      <c r="B6" s="4"/>
      <c r="C6" s="4"/>
      <c r="D6" s="4"/>
      <c r="E6" s="96" t="s">
        <v>7</v>
      </c>
      <c r="F6" s="96"/>
      <c r="G6" s="96"/>
      <c r="H6" s="96"/>
      <c r="I6" s="96"/>
      <c r="J6" s="96"/>
      <c r="K6" s="96"/>
      <c r="L6" s="96"/>
      <c r="M6" s="96"/>
      <c r="N6" s="96"/>
      <c r="O6" s="96"/>
      <c r="P6" s="96"/>
      <c r="Q6" s="96"/>
      <c r="R6" s="96"/>
      <c r="S6" s="116">
        <f>IF(Inicial!G21="","",Inicial!G21)</f>
        <v>2016</v>
      </c>
      <c r="T6" s="116"/>
      <c r="U6" s="116"/>
      <c r="V6" s="3"/>
    </row>
    <row r="7" spans="1:22" x14ac:dyDescent="0.25">
      <c r="A7" s="3"/>
      <c r="B7" s="4"/>
      <c r="C7" s="4"/>
      <c r="D7" s="4"/>
      <c r="E7" s="96"/>
      <c r="F7" s="96"/>
      <c r="G7" s="96"/>
      <c r="H7" s="96"/>
      <c r="I7" s="96"/>
      <c r="J7" s="96"/>
      <c r="K7" s="96"/>
      <c r="L7" s="96"/>
      <c r="M7" s="96"/>
      <c r="N7" s="96"/>
      <c r="O7" s="96"/>
      <c r="P7" s="96"/>
      <c r="Q7" s="96"/>
      <c r="R7" s="96"/>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273</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2</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97" t="str">
        <f>IF(E11="","",LOOKUP('Pg8'!E11,Níveis!B110:C112))</f>
        <v>A área de recursos hídricos tem alguma participação na gestão de infraestrutura hídrica (planejamento de obras, administração, manutenção, operação), mas ainda limitada aos aspectos regulatórios básicos (autorizações, outorgas, etc.).</v>
      </c>
      <c r="C13" s="98"/>
      <c r="D13" s="98"/>
      <c r="E13" s="98"/>
      <c r="F13" s="98"/>
      <c r="G13" s="98"/>
      <c r="H13" s="98"/>
      <c r="I13" s="98"/>
      <c r="J13" s="98"/>
      <c r="K13" s="98"/>
      <c r="L13" s="98"/>
      <c r="M13" s="98"/>
      <c r="N13" s="98"/>
      <c r="O13" s="98"/>
      <c r="P13" s="98"/>
      <c r="Q13" s="98"/>
      <c r="R13" s="98"/>
      <c r="S13" s="98"/>
      <c r="T13" s="98"/>
      <c r="U13" s="99"/>
      <c r="V13" s="3"/>
    </row>
    <row r="14" spans="1:22" x14ac:dyDescent="0.25">
      <c r="A14" s="3"/>
      <c r="B14" s="100"/>
      <c r="C14" s="101"/>
      <c r="D14" s="101"/>
      <c r="E14" s="101"/>
      <c r="F14" s="101"/>
      <c r="G14" s="101"/>
      <c r="H14" s="101"/>
      <c r="I14" s="101"/>
      <c r="J14" s="101"/>
      <c r="K14" s="101"/>
      <c r="L14" s="101"/>
      <c r="M14" s="101"/>
      <c r="N14" s="101"/>
      <c r="O14" s="101"/>
      <c r="P14" s="101"/>
      <c r="Q14" s="101"/>
      <c r="R14" s="101"/>
      <c r="S14" s="101"/>
      <c r="T14" s="101"/>
      <c r="U14" s="102"/>
      <c r="V14" s="3"/>
    </row>
    <row r="15" spans="1:22" x14ac:dyDescent="0.25">
      <c r="A15" s="3"/>
      <c r="B15" s="103"/>
      <c r="C15" s="104"/>
      <c r="D15" s="104"/>
      <c r="E15" s="104"/>
      <c r="F15" s="104"/>
      <c r="G15" s="104"/>
      <c r="H15" s="104"/>
      <c r="I15" s="104"/>
      <c r="J15" s="104"/>
      <c r="K15" s="104"/>
      <c r="L15" s="104"/>
      <c r="M15" s="104"/>
      <c r="N15" s="104"/>
      <c r="O15" s="104"/>
      <c r="P15" s="104"/>
      <c r="Q15" s="104"/>
      <c r="R15" s="104"/>
      <c r="S15" s="104"/>
      <c r="T15" s="104"/>
      <c r="U15" s="10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106" t="s">
        <v>397</v>
      </c>
      <c r="C19" s="107"/>
      <c r="D19" s="107"/>
      <c r="E19" s="107"/>
      <c r="F19" s="107"/>
      <c r="G19" s="107"/>
      <c r="H19" s="107"/>
      <c r="I19" s="107"/>
      <c r="J19" s="107"/>
      <c r="K19" s="107"/>
      <c r="L19" s="107"/>
      <c r="M19" s="107"/>
      <c r="N19" s="107"/>
      <c r="O19" s="107"/>
      <c r="P19" s="107"/>
      <c r="Q19" s="107"/>
      <c r="R19" s="107"/>
      <c r="S19" s="107"/>
      <c r="T19" s="107"/>
      <c r="U19" s="108"/>
      <c r="V19" s="3"/>
    </row>
    <row r="20" spans="1:22" x14ac:dyDescent="0.25">
      <c r="A20" s="3"/>
      <c r="B20" s="109"/>
      <c r="C20" s="110"/>
      <c r="D20" s="110"/>
      <c r="E20" s="110"/>
      <c r="F20" s="110"/>
      <c r="G20" s="110"/>
      <c r="H20" s="110"/>
      <c r="I20" s="110"/>
      <c r="J20" s="110"/>
      <c r="K20" s="110"/>
      <c r="L20" s="110"/>
      <c r="M20" s="110"/>
      <c r="N20" s="110"/>
      <c r="O20" s="110"/>
      <c r="P20" s="110"/>
      <c r="Q20" s="110"/>
      <c r="R20" s="110"/>
      <c r="S20" s="110"/>
      <c r="T20" s="110"/>
      <c r="U20" s="111"/>
      <c r="V20" s="3"/>
    </row>
    <row r="21" spans="1:22" x14ac:dyDescent="0.25">
      <c r="A21" s="3"/>
      <c r="B21" s="109"/>
      <c r="C21" s="110"/>
      <c r="D21" s="110"/>
      <c r="E21" s="110"/>
      <c r="F21" s="110"/>
      <c r="G21" s="110"/>
      <c r="H21" s="110"/>
      <c r="I21" s="110"/>
      <c r="J21" s="110"/>
      <c r="K21" s="110"/>
      <c r="L21" s="110"/>
      <c r="M21" s="110"/>
      <c r="N21" s="110"/>
      <c r="O21" s="110"/>
      <c r="P21" s="110"/>
      <c r="Q21" s="110"/>
      <c r="R21" s="110"/>
      <c r="S21" s="110"/>
      <c r="T21" s="110"/>
      <c r="U21" s="111"/>
      <c r="V21" s="3"/>
    </row>
    <row r="22" spans="1:22" x14ac:dyDescent="0.25">
      <c r="A22" s="3"/>
      <c r="B22" s="109"/>
      <c r="C22" s="110"/>
      <c r="D22" s="110"/>
      <c r="E22" s="110"/>
      <c r="F22" s="110"/>
      <c r="G22" s="110"/>
      <c r="H22" s="110"/>
      <c r="I22" s="110"/>
      <c r="J22" s="110"/>
      <c r="K22" s="110"/>
      <c r="L22" s="110"/>
      <c r="M22" s="110"/>
      <c r="N22" s="110"/>
      <c r="O22" s="110"/>
      <c r="P22" s="110"/>
      <c r="Q22" s="110"/>
      <c r="R22" s="110"/>
      <c r="S22" s="110"/>
      <c r="T22" s="110"/>
      <c r="U22" s="111"/>
      <c r="V22" s="3"/>
    </row>
    <row r="23" spans="1:22" x14ac:dyDescent="0.25">
      <c r="A23" s="3"/>
      <c r="B23" s="109"/>
      <c r="C23" s="110"/>
      <c r="D23" s="110"/>
      <c r="E23" s="110"/>
      <c r="F23" s="110"/>
      <c r="G23" s="110"/>
      <c r="H23" s="110"/>
      <c r="I23" s="110"/>
      <c r="J23" s="110"/>
      <c r="K23" s="110"/>
      <c r="L23" s="110"/>
      <c r="M23" s="110"/>
      <c r="N23" s="110"/>
      <c r="O23" s="110"/>
      <c r="P23" s="110"/>
      <c r="Q23" s="110"/>
      <c r="R23" s="110"/>
      <c r="S23" s="110"/>
      <c r="T23" s="110"/>
      <c r="U23" s="111"/>
      <c r="V23" s="3"/>
    </row>
    <row r="24" spans="1:22" x14ac:dyDescent="0.25">
      <c r="A24" s="3"/>
      <c r="B24" s="109"/>
      <c r="C24" s="110"/>
      <c r="D24" s="110"/>
      <c r="E24" s="110"/>
      <c r="F24" s="110"/>
      <c r="G24" s="110"/>
      <c r="H24" s="110"/>
      <c r="I24" s="110"/>
      <c r="J24" s="110"/>
      <c r="K24" s="110"/>
      <c r="L24" s="110"/>
      <c r="M24" s="110"/>
      <c r="N24" s="110"/>
      <c r="O24" s="110"/>
      <c r="P24" s="110"/>
      <c r="Q24" s="110"/>
      <c r="R24" s="110"/>
      <c r="S24" s="110"/>
      <c r="T24" s="110"/>
      <c r="U24" s="111"/>
      <c r="V24" s="3"/>
    </row>
    <row r="25" spans="1:22" x14ac:dyDescent="0.25">
      <c r="A25" s="3"/>
      <c r="B25" s="109"/>
      <c r="C25" s="110"/>
      <c r="D25" s="110"/>
      <c r="E25" s="110"/>
      <c r="F25" s="110"/>
      <c r="G25" s="110"/>
      <c r="H25" s="110"/>
      <c r="I25" s="110"/>
      <c r="J25" s="110"/>
      <c r="K25" s="110"/>
      <c r="L25" s="110"/>
      <c r="M25" s="110"/>
      <c r="N25" s="110"/>
      <c r="O25" s="110"/>
      <c r="P25" s="110"/>
      <c r="Q25" s="110"/>
      <c r="R25" s="110"/>
      <c r="S25" s="110"/>
      <c r="T25" s="110"/>
      <c r="U25" s="111"/>
      <c r="V25" s="3"/>
    </row>
    <row r="26" spans="1:22" x14ac:dyDescent="0.25">
      <c r="A26" s="3"/>
      <c r="B26" s="109"/>
      <c r="C26" s="110"/>
      <c r="D26" s="110"/>
      <c r="E26" s="110"/>
      <c r="F26" s="110"/>
      <c r="G26" s="110"/>
      <c r="H26" s="110"/>
      <c r="I26" s="110"/>
      <c r="J26" s="110"/>
      <c r="K26" s="110"/>
      <c r="L26" s="110"/>
      <c r="M26" s="110"/>
      <c r="N26" s="110"/>
      <c r="O26" s="110"/>
      <c r="P26" s="110"/>
      <c r="Q26" s="110"/>
      <c r="R26" s="110"/>
      <c r="S26" s="110"/>
      <c r="T26" s="110"/>
      <c r="U26" s="111"/>
      <c r="V26" s="3"/>
    </row>
    <row r="27" spans="1:22" x14ac:dyDescent="0.25">
      <c r="A27" s="3"/>
      <c r="B27" s="112"/>
      <c r="C27" s="113"/>
      <c r="D27" s="113"/>
      <c r="E27" s="113"/>
      <c r="F27" s="113"/>
      <c r="G27" s="113"/>
      <c r="H27" s="113"/>
      <c r="I27" s="113"/>
      <c r="J27" s="113"/>
      <c r="K27" s="113"/>
      <c r="L27" s="113"/>
      <c r="M27" s="113"/>
      <c r="N27" s="113"/>
      <c r="O27" s="113"/>
      <c r="P27" s="113"/>
      <c r="Q27" s="113"/>
      <c r="R27" s="113"/>
      <c r="S27" s="113"/>
      <c r="T27" s="113"/>
      <c r="U27" s="114"/>
      <c r="V27" s="3"/>
    </row>
    <row r="28" spans="1:22" x14ac:dyDescent="0.25">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274</v>
      </c>
      <c r="C29" s="45"/>
      <c r="D29" s="45"/>
      <c r="E29" s="42"/>
      <c r="F29" s="42"/>
      <c r="G29" s="43"/>
      <c r="H29" s="42"/>
      <c r="I29" s="42"/>
      <c r="J29" s="42"/>
      <c r="K29" s="42"/>
      <c r="L29" s="42"/>
      <c r="M29" s="42"/>
      <c r="N29" s="43"/>
      <c r="O29" s="8"/>
      <c r="P29" s="8"/>
      <c r="Q29" s="43"/>
      <c r="R29" s="43"/>
      <c r="S29" s="43"/>
      <c r="T29" s="43"/>
      <c r="U29" s="43"/>
      <c r="V29" s="3"/>
    </row>
    <row r="30" spans="1:22" ht="6" customHeight="1" x14ac:dyDescent="0.25">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2</v>
      </c>
      <c r="F31" s="3"/>
      <c r="G31" s="3"/>
      <c r="H31" s="3"/>
      <c r="I31" s="3"/>
      <c r="J31" s="3"/>
      <c r="K31" s="3"/>
      <c r="L31" s="3"/>
      <c r="M31" s="3"/>
      <c r="N31" s="3"/>
      <c r="O31" s="3"/>
      <c r="P31" s="3"/>
      <c r="Q31" s="3"/>
      <c r="R31" s="3"/>
      <c r="S31" s="3"/>
      <c r="T31" s="3"/>
      <c r="U31" s="3"/>
      <c r="V31" s="3"/>
    </row>
    <row r="32" spans="1:22" ht="6" customHeight="1" x14ac:dyDescent="0.25">
      <c r="A32" s="3"/>
      <c r="B32" s="3"/>
      <c r="C32" s="3"/>
      <c r="D32" s="3"/>
      <c r="E32" s="3"/>
      <c r="F32" s="3"/>
      <c r="G32" s="3"/>
      <c r="H32" s="3"/>
      <c r="I32" s="3"/>
      <c r="J32" s="3"/>
      <c r="K32" s="3"/>
      <c r="L32" s="3"/>
      <c r="M32" s="3"/>
      <c r="N32" s="3"/>
      <c r="O32" s="3"/>
      <c r="P32" s="3"/>
      <c r="Q32" s="3"/>
      <c r="R32" s="3"/>
      <c r="S32" s="3"/>
      <c r="T32" s="3"/>
      <c r="U32" s="3"/>
      <c r="V32" s="3"/>
    </row>
    <row r="33" spans="1:22" x14ac:dyDescent="0.25">
      <c r="A33" s="3"/>
      <c r="B33" s="97" t="str">
        <f>IF(E31="","",LOOKUP('Pg8'!E31,Níveis!B113:C116))</f>
        <v>Há infraestrutura e procedimentos instituídos para monitoramento de eventos críticos, mas ainda não há planejamento e execução de ações de controle e mitigação dos efeitos de eventos hidrológicos extremos.</v>
      </c>
      <c r="C33" s="98"/>
      <c r="D33" s="98"/>
      <c r="E33" s="98"/>
      <c r="F33" s="98"/>
      <c r="G33" s="98"/>
      <c r="H33" s="98"/>
      <c r="I33" s="98"/>
      <c r="J33" s="98"/>
      <c r="K33" s="98"/>
      <c r="L33" s="98"/>
      <c r="M33" s="98"/>
      <c r="N33" s="98"/>
      <c r="O33" s="98"/>
      <c r="P33" s="98"/>
      <c r="Q33" s="98"/>
      <c r="R33" s="98"/>
      <c r="S33" s="98"/>
      <c r="T33" s="98"/>
      <c r="U33" s="99"/>
      <c r="V33" s="3"/>
    </row>
    <row r="34" spans="1:22" x14ac:dyDescent="0.25">
      <c r="A34" s="3"/>
      <c r="B34" s="100"/>
      <c r="C34" s="101"/>
      <c r="D34" s="101"/>
      <c r="E34" s="101"/>
      <c r="F34" s="101"/>
      <c r="G34" s="101"/>
      <c r="H34" s="101"/>
      <c r="I34" s="101"/>
      <c r="J34" s="101"/>
      <c r="K34" s="101"/>
      <c r="L34" s="101"/>
      <c r="M34" s="101"/>
      <c r="N34" s="101"/>
      <c r="O34" s="101"/>
      <c r="P34" s="101"/>
      <c r="Q34" s="101"/>
      <c r="R34" s="101"/>
      <c r="S34" s="101"/>
      <c r="T34" s="101"/>
      <c r="U34" s="102"/>
      <c r="V34" s="3"/>
    </row>
    <row r="35" spans="1:22" x14ac:dyDescent="0.25">
      <c r="A35" s="3"/>
      <c r="B35" s="103"/>
      <c r="C35" s="104"/>
      <c r="D35" s="104"/>
      <c r="E35" s="104"/>
      <c r="F35" s="104"/>
      <c r="G35" s="104"/>
      <c r="H35" s="104"/>
      <c r="I35" s="104"/>
      <c r="J35" s="104"/>
      <c r="K35" s="104"/>
      <c r="L35" s="104"/>
      <c r="M35" s="104"/>
      <c r="N35" s="104"/>
      <c r="O35" s="104"/>
      <c r="P35" s="104"/>
      <c r="Q35" s="104"/>
      <c r="R35" s="104"/>
      <c r="S35" s="104"/>
      <c r="T35" s="104"/>
      <c r="U35" s="105"/>
      <c r="V35" s="3"/>
    </row>
    <row r="36" spans="1:22" ht="6" customHeight="1" x14ac:dyDescent="0.2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25">
      <c r="A38" s="3"/>
      <c r="B38" s="3"/>
      <c r="C38" s="3"/>
      <c r="D38" s="3"/>
      <c r="E38" s="3"/>
      <c r="F38" s="3"/>
      <c r="G38" s="3"/>
      <c r="H38" s="3"/>
      <c r="I38" s="3"/>
      <c r="J38" s="3"/>
      <c r="K38" s="3"/>
      <c r="L38" s="3"/>
      <c r="M38" s="3"/>
      <c r="N38" s="3"/>
      <c r="O38" s="3"/>
      <c r="P38" s="3"/>
      <c r="Q38" s="3"/>
      <c r="R38" s="3"/>
      <c r="S38" s="3"/>
      <c r="T38" s="3"/>
      <c r="U38" s="3"/>
      <c r="V38" s="3"/>
    </row>
    <row r="39" spans="1:22" x14ac:dyDescent="0.25">
      <c r="A39" s="3"/>
      <c r="B39" s="106" t="s">
        <v>389</v>
      </c>
      <c r="C39" s="107"/>
      <c r="D39" s="107"/>
      <c r="E39" s="107"/>
      <c r="F39" s="107"/>
      <c r="G39" s="107"/>
      <c r="H39" s="107"/>
      <c r="I39" s="107"/>
      <c r="J39" s="107"/>
      <c r="K39" s="107"/>
      <c r="L39" s="107"/>
      <c r="M39" s="107"/>
      <c r="N39" s="107"/>
      <c r="O39" s="107"/>
      <c r="P39" s="107"/>
      <c r="Q39" s="107"/>
      <c r="R39" s="107"/>
      <c r="S39" s="107"/>
      <c r="T39" s="107"/>
      <c r="U39" s="108"/>
      <c r="V39" s="3"/>
    </row>
    <row r="40" spans="1:22" x14ac:dyDescent="0.25">
      <c r="A40" s="3"/>
      <c r="B40" s="109"/>
      <c r="C40" s="110"/>
      <c r="D40" s="110"/>
      <c r="E40" s="110"/>
      <c r="F40" s="110"/>
      <c r="G40" s="110"/>
      <c r="H40" s="110"/>
      <c r="I40" s="110"/>
      <c r="J40" s="110"/>
      <c r="K40" s="110"/>
      <c r="L40" s="110"/>
      <c r="M40" s="110"/>
      <c r="N40" s="110"/>
      <c r="O40" s="110"/>
      <c r="P40" s="110"/>
      <c r="Q40" s="110"/>
      <c r="R40" s="110"/>
      <c r="S40" s="110"/>
      <c r="T40" s="110"/>
      <c r="U40" s="111"/>
      <c r="V40" s="3"/>
    </row>
    <row r="41" spans="1:22" x14ac:dyDescent="0.25">
      <c r="A41" s="3"/>
      <c r="B41" s="109"/>
      <c r="C41" s="110"/>
      <c r="D41" s="110"/>
      <c r="E41" s="110"/>
      <c r="F41" s="110"/>
      <c r="G41" s="110"/>
      <c r="H41" s="110"/>
      <c r="I41" s="110"/>
      <c r="J41" s="110"/>
      <c r="K41" s="110"/>
      <c r="L41" s="110"/>
      <c r="M41" s="110"/>
      <c r="N41" s="110"/>
      <c r="O41" s="110"/>
      <c r="P41" s="110"/>
      <c r="Q41" s="110"/>
      <c r="R41" s="110"/>
      <c r="S41" s="110"/>
      <c r="T41" s="110"/>
      <c r="U41" s="111"/>
      <c r="V41" s="3"/>
    </row>
    <row r="42" spans="1:22" x14ac:dyDescent="0.25">
      <c r="A42" s="3"/>
      <c r="B42" s="109"/>
      <c r="C42" s="110"/>
      <c r="D42" s="110"/>
      <c r="E42" s="110"/>
      <c r="F42" s="110"/>
      <c r="G42" s="110"/>
      <c r="H42" s="110"/>
      <c r="I42" s="110"/>
      <c r="J42" s="110"/>
      <c r="K42" s="110"/>
      <c r="L42" s="110"/>
      <c r="M42" s="110"/>
      <c r="N42" s="110"/>
      <c r="O42" s="110"/>
      <c r="P42" s="110"/>
      <c r="Q42" s="110"/>
      <c r="R42" s="110"/>
      <c r="S42" s="110"/>
      <c r="T42" s="110"/>
      <c r="U42" s="111"/>
      <c r="V42" s="3"/>
    </row>
    <row r="43" spans="1:22" x14ac:dyDescent="0.25">
      <c r="A43" s="3"/>
      <c r="B43" s="109"/>
      <c r="C43" s="110"/>
      <c r="D43" s="110"/>
      <c r="E43" s="110"/>
      <c r="F43" s="110"/>
      <c r="G43" s="110"/>
      <c r="H43" s="110"/>
      <c r="I43" s="110"/>
      <c r="J43" s="110"/>
      <c r="K43" s="110"/>
      <c r="L43" s="110"/>
      <c r="M43" s="110"/>
      <c r="N43" s="110"/>
      <c r="O43" s="110"/>
      <c r="P43" s="110"/>
      <c r="Q43" s="110"/>
      <c r="R43" s="110"/>
      <c r="S43" s="110"/>
      <c r="T43" s="110"/>
      <c r="U43" s="111"/>
      <c r="V43" s="3"/>
    </row>
    <row r="44" spans="1:22" x14ac:dyDescent="0.25">
      <c r="A44" s="3"/>
      <c r="B44" s="109"/>
      <c r="C44" s="110"/>
      <c r="D44" s="110"/>
      <c r="E44" s="110"/>
      <c r="F44" s="110"/>
      <c r="G44" s="110"/>
      <c r="H44" s="110"/>
      <c r="I44" s="110"/>
      <c r="J44" s="110"/>
      <c r="K44" s="110"/>
      <c r="L44" s="110"/>
      <c r="M44" s="110"/>
      <c r="N44" s="110"/>
      <c r="O44" s="110"/>
      <c r="P44" s="110"/>
      <c r="Q44" s="110"/>
      <c r="R44" s="110"/>
      <c r="S44" s="110"/>
      <c r="T44" s="110"/>
      <c r="U44" s="111"/>
      <c r="V44" s="3"/>
    </row>
    <row r="45" spans="1:22" x14ac:dyDescent="0.25">
      <c r="A45" s="3"/>
      <c r="B45" s="109"/>
      <c r="C45" s="110"/>
      <c r="D45" s="110"/>
      <c r="E45" s="110"/>
      <c r="F45" s="110"/>
      <c r="G45" s="110"/>
      <c r="H45" s="110"/>
      <c r="I45" s="110"/>
      <c r="J45" s="110"/>
      <c r="K45" s="110"/>
      <c r="L45" s="110"/>
      <c r="M45" s="110"/>
      <c r="N45" s="110"/>
      <c r="O45" s="110"/>
      <c r="P45" s="110"/>
      <c r="Q45" s="110"/>
      <c r="R45" s="110"/>
      <c r="S45" s="110"/>
      <c r="T45" s="110"/>
      <c r="U45" s="111"/>
      <c r="V45" s="3"/>
    </row>
    <row r="46" spans="1:22" x14ac:dyDescent="0.25">
      <c r="A46" s="3"/>
      <c r="B46" s="109"/>
      <c r="C46" s="110"/>
      <c r="D46" s="110"/>
      <c r="E46" s="110"/>
      <c r="F46" s="110"/>
      <c r="G46" s="110"/>
      <c r="H46" s="110"/>
      <c r="I46" s="110"/>
      <c r="J46" s="110"/>
      <c r="K46" s="110"/>
      <c r="L46" s="110"/>
      <c r="M46" s="110"/>
      <c r="N46" s="110"/>
      <c r="O46" s="110"/>
      <c r="P46" s="110"/>
      <c r="Q46" s="110"/>
      <c r="R46" s="110"/>
      <c r="S46" s="110"/>
      <c r="T46" s="110"/>
      <c r="U46" s="111"/>
      <c r="V46" s="3"/>
    </row>
    <row r="47" spans="1:22" x14ac:dyDescent="0.25">
      <c r="A47" s="3"/>
      <c r="B47" s="112"/>
      <c r="C47" s="113"/>
      <c r="D47" s="113"/>
      <c r="E47" s="113"/>
      <c r="F47" s="113"/>
      <c r="G47" s="113"/>
      <c r="H47" s="113"/>
      <c r="I47" s="113"/>
      <c r="J47" s="113"/>
      <c r="K47" s="113"/>
      <c r="L47" s="113"/>
      <c r="M47" s="113"/>
      <c r="N47" s="113"/>
      <c r="O47" s="113"/>
      <c r="P47" s="113"/>
      <c r="Q47" s="113"/>
      <c r="R47" s="113"/>
      <c r="S47" s="113"/>
      <c r="T47" s="113"/>
      <c r="U47" s="114"/>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275</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2</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97" t="str">
        <f>IF(E51="","",LOOKUP('Pg8'!E51,Níveis!B117:C121))</f>
        <v>Existe Fundo Estadual de Recursos Hídrico previsto em lei, mas o mesmo ainda não foi regulamentado.</v>
      </c>
      <c r="C53" s="98"/>
      <c r="D53" s="98"/>
      <c r="E53" s="98"/>
      <c r="F53" s="98"/>
      <c r="G53" s="98"/>
      <c r="H53" s="98"/>
      <c r="I53" s="98"/>
      <c r="J53" s="98"/>
      <c r="K53" s="98"/>
      <c r="L53" s="98"/>
      <c r="M53" s="98"/>
      <c r="N53" s="98"/>
      <c r="O53" s="98"/>
      <c r="P53" s="98"/>
      <c r="Q53" s="98"/>
      <c r="R53" s="98"/>
      <c r="S53" s="98"/>
      <c r="T53" s="98"/>
      <c r="U53" s="99"/>
      <c r="V53" s="3"/>
    </row>
    <row r="54" spans="1:22" x14ac:dyDescent="0.25">
      <c r="A54" s="3"/>
      <c r="B54" s="100"/>
      <c r="C54" s="101"/>
      <c r="D54" s="101"/>
      <c r="E54" s="101"/>
      <c r="F54" s="101"/>
      <c r="G54" s="101"/>
      <c r="H54" s="101"/>
      <c r="I54" s="101"/>
      <c r="J54" s="101"/>
      <c r="K54" s="101"/>
      <c r="L54" s="101"/>
      <c r="M54" s="101"/>
      <c r="N54" s="101"/>
      <c r="O54" s="101"/>
      <c r="P54" s="101"/>
      <c r="Q54" s="101"/>
      <c r="R54" s="101"/>
      <c r="S54" s="101"/>
      <c r="T54" s="101"/>
      <c r="U54" s="102"/>
      <c r="V54" s="3"/>
    </row>
    <row r="55" spans="1:22" x14ac:dyDescent="0.25">
      <c r="A55" s="3"/>
      <c r="B55" s="103"/>
      <c r="C55" s="104"/>
      <c r="D55" s="104"/>
      <c r="E55" s="104"/>
      <c r="F55" s="104"/>
      <c r="G55" s="104"/>
      <c r="H55" s="104"/>
      <c r="I55" s="104"/>
      <c r="J55" s="104"/>
      <c r="K55" s="104"/>
      <c r="L55" s="104"/>
      <c r="M55" s="104"/>
      <c r="N55" s="104"/>
      <c r="O55" s="104"/>
      <c r="P55" s="104"/>
      <c r="Q55" s="104"/>
      <c r="R55" s="104"/>
      <c r="S55" s="104"/>
      <c r="T55" s="104"/>
      <c r="U55" s="105"/>
      <c r="V55" s="3"/>
    </row>
    <row r="56" spans="1:22" ht="6" customHeight="1" x14ac:dyDescent="0.25">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25">
      <c r="A58" s="3"/>
      <c r="B58" s="3"/>
      <c r="C58" s="3"/>
      <c r="D58" s="3"/>
      <c r="E58" s="3"/>
      <c r="F58" s="3"/>
      <c r="G58" s="3"/>
      <c r="H58" s="3"/>
      <c r="I58" s="3"/>
      <c r="J58" s="3"/>
      <c r="K58" s="3"/>
      <c r="L58" s="3"/>
      <c r="M58" s="3"/>
      <c r="N58" s="3"/>
      <c r="O58" s="3"/>
      <c r="P58" s="3"/>
      <c r="Q58" s="3"/>
      <c r="R58" s="3"/>
      <c r="S58" s="3"/>
      <c r="T58" s="3"/>
      <c r="U58" s="3"/>
      <c r="V58" s="3"/>
    </row>
    <row r="59" spans="1:22" x14ac:dyDescent="0.25">
      <c r="A59" s="3"/>
      <c r="B59" s="106" t="s">
        <v>384</v>
      </c>
      <c r="C59" s="107"/>
      <c r="D59" s="107"/>
      <c r="E59" s="107"/>
      <c r="F59" s="107"/>
      <c r="G59" s="107"/>
      <c r="H59" s="107"/>
      <c r="I59" s="107"/>
      <c r="J59" s="107"/>
      <c r="K59" s="107"/>
      <c r="L59" s="107"/>
      <c r="M59" s="107"/>
      <c r="N59" s="107"/>
      <c r="O59" s="107"/>
      <c r="P59" s="107"/>
      <c r="Q59" s="107"/>
      <c r="R59" s="107"/>
      <c r="S59" s="107"/>
      <c r="T59" s="107"/>
      <c r="U59" s="108"/>
      <c r="V59" s="3"/>
    </row>
    <row r="60" spans="1:22" x14ac:dyDescent="0.25">
      <c r="A60" s="3"/>
      <c r="B60" s="109"/>
      <c r="C60" s="110"/>
      <c r="D60" s="110"/>
      <c r="E60" s="110"/>
      <c r="F60" s="110"/>
      <c r="G60" s="110"/>
      <c r="H60" s="110"/>
      <c r="I60" s="110"/>
      <c r="J60" s="110"/>
      <c r="K60" s="110"/>
      <c r="L60" s="110"/>
      <c r="M60" s="110"/>
      <c r="N60" s="110"/>
      <c r="O60" s="110"/>
      <c r="P60" s="110"/>
      <c r="Q60" s="110"/>
      <c r="R60" s="110"/>
      <c r="S60" s="110"/>
      <c r="T60" s="110"/>
      <c r="U60" s="111"/>
      <c r="V60" s="3"/>
    </row>
    <row r="61" spans="1:22" x14ac:dyDescent="0.25">
      <c r="A61" s="3"/>
      <c r="B61" s="109"/>
      <c r="C61" s="110"/>
      <c r="D61" s="110"/>
      <c r="E61" s="110"/>
      <c r="F61" s="110"/>
      <c r="G61" s="110"/>
      <c r="H61" s="110"/>
      <c r="I61" s="110"/>
      <c r="J61" s="110"/>
      <c r="K61" s="110"/>
      <c r="L61" s="110"/>
      <c r="M61" s="110"/>
      <c r="N61" s="110"/>
      <c r="O61" s="110"/>
      <c r="P61" s="110"/>
      <c r="Q61" s="110"/>
      <c r="R61" s="110"/>
      <c r="S61" s="110"/>
      <c r="T61" s="110"/>
      <c r="U61" s="111"/>
      <c r="V61" s="3"/>
    </row>
    <row r="62" spans="1:22" x14ac:dyDescent="0.25">
      <c r="A62" s="3"/>
      <c r="B62" s="109"/>
      <c r="C62" s="110"/>
      <c r="D62" s="110"/>
      <c r="E62" s="110"/>
      <c r="F62" s="110"/>
      <c r="G62" s="110"/>
      <c r="H62" s="110"/>
      <c r="I62" s="110"/>
      <c r="J62" s="110"/>
      <c r="K62" s="110"/>
      <c r="L62" s="110"/>
      <c r="M62" s="110"/>
      <c r="N62" s="110"/>
      <c r="O62" s="110"/>
      <c r="P62" s="110"/>
      <c r="Q62" s="110"/>
      <c r="R62" s="110"/>
      <c r="S62" s="110"/>
      <c r="T62" s="110"/>
      <c r="U62" s="111"/>
      <c r="V62" s="3"/>
    </row>
    <row r="63" spans="1:22" x14ac:dyDescent="0.25">
      <c r="A63" s="3"/>
      <c r="B63" s="109"/>
      <c r="C63" s="110"/>
      <c r="D63" s="110"/>
      <c r="E63" s="110"/>
      <c r="F63" s="110"/>
      <c r="G63" s="110"/>
      <c r="H63" s="110"/>
      <c r="I63" s="110"/>
      <c r="J63" s="110"/>
      <c r="K63" s="110"/>
      <c r="L63" s="110"/>
      <c r="M63" s="110"/>
      <c r="N63" s="110"/>
      <c r="O63" s="110"/>
      <c r="P63" s="110"/>
      <c r="Q63" s="110"/>
      <c r="R63" s="110"/>
      <c r="S63" s="110"/>
      <c r="T63" s="110"/>
      <c r="U63" s="111"/>
      <c r="V63" s="3"/>
    </row>
    <row r="64" spans="1:22" x14ac:dyDescent="0.25">
      <c r="A64" s="3"/>
      <c r="B64" s="109"/>
      <c r="C64" s="110"/>
      <c r="D64" s="110"/>
      <c r="E64" s="110"/>
      <c r="F64" s="110"/>
      <c r="G64" s="110"/>
      <c r="H64" s="110"/>
      <c r="I64" s="110"/>
      <c r="J64" s="110"/>
      <c r="K64" s="110"/>
      <c r="L64" s="110"/>
      <c r="M64" s="110"/>
      <c r="N64" s="110"/>
      <c r="O64" s="110"/>
      <c r="P64" s="110"/>
      <c r="Q64" s="110"/>
      <c r="R64" s="110"/>
      <c r="S64" s="110"/>
      <c r="T64" s="110"/>
      <c r="U64" s="111"/>
      <c r="V64" s="3"/>
    </row>
    <row r="65" spans="1:22" x14ac:dyDescent="0.25">
      <c r="A65" s="3"/>
      <c r="B65" s="109"/>
      <c r="C65" s="110"/>
      <c r="D65" s="110"/>
      <c r="E65" s="110"/>
      <c r="F65" s="110"/>
      <c r="G65" s="110"/>
      <c r="H65" s="110"/>
      <c r="I65" s="110"/>
      <c r="J65" s="110"/>
      <c r="K65" s="110"/>
      <c r="L65" s="110"/>
      <c r="M65" s="110"/>
      <c r="N65" s="110"/>
      <c r="O65" s="110"/>
      <c r="P65" s="110"/>
      <c r="Q65" s="110"/>
      <c r="R65" s="110"/>
      <c r="S65" s="110"/>
      <c r="T65" s="110"/>
      <c r="U65" s="111"/>
      <c r="V65" s="3"/>
    </row>
    <row r="66" spans="1:22" x14ac:dyDescent="0.25">
      <c r="A66" s="3"/>
      <c r="B66" s="109"/>
      <c r="C66" s="110"/>
      <c r="D66" s="110"/>
      <c r="E66" s="110"/>
      <c r="F66" s="110"/>
      <c r="G66" s="110"/>
      <c r="H66" s="110"/>
      <c r="I66" s="110"/>
      <c r="J66" s="110"/>
      <c r="K66" s="110"/>
      <c r="L66" s="110"/>
      <c r="M66" s="110"/>
      <c r="N66" s="110"/>
      <c r="O66" s="110"/>
      <c r="P66" s="110"/>
      <c r="Q66" s="110"/>
      <c r="R66" s="110"/>
      <c r="S66" s="110"/>
      <c r="T66" s="110"/>
      <c r="U66" s="111"/>
      <c r="V66" s="3"/>
    </row>
    <row r="67" spans="1:22" x14ac:dyDescent="0.25">
      <c r="A67" s="3"/>
      <c r="B67" s="112"/>
      <c r="C67" s="113"/>
      <c r="D67" s="113"/>
      <c r="E67" s="113"/>
      <c r="F67" s="113"/>
      <c r="G67" s="113"/>
      <c r="H67" s="113"/>
      <c r="I67" s="113"/>
      <c r="J67" s="113"/>
      <c r="K67" s="113"/>
      <c r="L67" s="113"/>
      <c r="M67" s="113"/>
      <c r="N67" s="113"/>
      <c r="O67" s="113"/>
      <c r="P67" s="113"/>
      <c r="Q67" s="113"/>
      <c r="R67" s="113"/>
      <c r="S67" s="113"/>
      <c r="T67" s="113"/>
      <c r="U67" s="114"/>
      <c r="V67" s="3"/>
    </row>
    <row r="68" spans="1:22" x14ac:dyDescent="0.25">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276</v>
      </c>
      <c r="C69" s="45"/>
      <c r="D69" s="45"/>
      <c r="E69" s="42"/>
      <c r="F69" s="42"/>
      <c r="G69" s="43"/>
      <c r="H69" s="42"/>
      <c r="I69" s="42"/>
      <c r="J69" s="42"/>
      <c r="K69" s="42"/>
      <c r="L69" s="42"/>
      <c r="M69" s="42"/>
      <c r="N69" s="43"/>
      <c r="O69" s="8"/>
      <c r="P69" s="8"/>
      <c r="Q69" s="43"/>
      <c r="R69" s="43"/>
      <c r="S69" s="43"/>
      <c r="T69" s="43"/>
      <c r="U69" s="43"/>
      <c r="V69" s="3"/>
    </row>
    <row r="70" spans="1:22" ht="6" customHeight="1" x14ac:dyDescent="0.25">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3</v>
      </c>
      <c r="F71" s="3"/>
      <c r="G71" s="3"/>
      <c r="H71" s="3"/>
      <c r="I71" s="3"/>
      <c r="J71" s="3"/>
      <c r="K71" s="3"/>
      <c r="L71" s="3"/>
      <c r="M71" s="3"/>
      <c r="N71" s="3"/>
      <c r="O71" s="3"/>
      <c r="P71" s="3"/>
      <c r="Q71" s="3"/>
      <c r="R71" s="3"/>
      <c r="S71" s="3"/>
      <c r="T71" s="3"/>
      <c r="U71" s="3"/>
      <c r="V71" s="3"/>
    </row>
    <row r="72" spans="1:22" ht="6" customHeight="1" x14ac:dyDescent="0.25">
      <c r="A72" s="3"/>
      <c r="B72" s="3"/>
      <c r="C72" s="3"/>
      <c r="D72" s="3"/>
      <c r="E72" s="3"/>
      <c r="F72" s="3"/>
      <c r="G72" s="3"/>
      <c r="H72" s="3"/>
      <c r="I72" s="3"/>
      <c r="J72" s="3"/>
      <c r="K72" s="3"/>
      <c r="L72" s="3"/>
      <c r="M72" s="3"/>
      <c r="N72" s="3"/>
      <c r="O72" s="3"/>
      <c r="P72" s="3"/>
      <c r="Q72" s="3"/>
      <c r="R72" s="3"/>
      <c r="S72" s="3"/>
      <c r="T72" s="3"/>
      <c r="U72" s="3"/>
      <c r="V72" s="3"/>
    </row>
    <row r="73" spans="1:22" x14ac:dyDescent="0.25">
      <c r="A73" s="3"/>
      <c r="B73" s="97" t="str">
        <f>IF(E71="","",LOOKUP('Pg8'!E71,Níveis!B122:C124))</f>
        <v>Existem alguns programas e/ou projetos indutores para a gestão de recursos hídricos em nível estadual (ex. incentivos fiscais, pagamento por serviços ambientais, premiação de boas práticas, etc.), os quais contam com a participação e apoio dos atores sociais e da Administração Pública.</v>
      </c>
      <c r="C73" s="98"/>
      <c r="D73" s="98"/>
      <c r="E73" s="98"/>
      <c r="F73" s="98"/>
      <c r="G73" s="98"/>
      <c r="H73" s="98"/>
      <c r="I73" s="98"/>
      <c r="J73" s="98"/>
      <c r="K73" s="98"/>
      <c r="L73" s="98"/>
      <c r="M73" s="98"/>
      <c r="N73" s="98"/>
      <c r="O73" s="98"/>
      <c r="P73" s="98"/>
      <c r="Q73" s="98"/>
      <c r="R73" s="98"/>
      <c r="S73" s="98"/>
      <c r="T73" s="98"/>
      <c r="U73" s="99"/>
      <c r="V73" s="3"/>
    </row>
    <row r="74" spans="1:22" x14ac:dyDescent="0.25">
      <c r="A74" s="3"/>
      <c r="B74" s="100"/>
      <c r="C74" s="101"/>
      <c r="D74" s="101"/>
      <c r="E74" s="101"/>
      <c r="F74" s="101"/>
      <c r="G74" s="101"/>
      <c r="H74" s="101"/>
      <c r="I74" s="101"/>
      <c r="J74" s="101"/>
      <c r="K74" s="101"/>
      <c r="L74" s="101"/>
      <c r="M74" s="101"/>
      <c r="N74" s="101"/>
      <c r="O74" s="101"/>
      <c r="P74" s="101"/>
      <c r="Q74" s="101"/>
      <c r="R74" s="101"/>
      <c r="S74" s="101"/>
      <c r="T74" s="101"/>
      <c r="U74" s="102"/>
      <c r="V74" s="3"/>
    </row>
    <row r="75" spans="1:22" x14ac:dyDescent="0.25">
      <c r="A75" s="3"/>
      <c r="B75" s="103"/>
      <c r="C75" s="104"/>
      <c r="D75" s="104"/>
      <c r="E75" s="104"/>
      <c r="F75" s="104"/>
      <c r="G75" s="104"/>
      <c r="H75" s="104"/>
      <c r="I75" s="104"/>
      <c r="J75" s="104"/>
      <c r="K75" s="104"/>
      <c r="L75" s="104"/>
      <c r="M75" s="104"/>
      <c r="N75" s="104"/>
      <c r="O75" s="104"/>
      <c r="P75" s="104"/>
      <c r="Q75" s="104"/>
      <c r="R75" s="104"/>
      <c r="S75" s="104"/>
      <c r="T75" s="104"/>
      <c r="U75" s="105"/>
      <c r="V75" s="3"/>
    </row>
    <row r="76" spans="1:22" ht="6" customHeight="1" x14ac:dyDescent="0.25">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25">
      <c r="A78" s="3"/>
      <c r="B78" s="3"/>
      <c r="C78" s="3"/>
      <c r="D78" s="3"/>
      <c r="E78" s="3"/>
      <c r="F78" s="3"/>
      <c r="G78" s="3"/>
      <c r="H78" s="3"/>
      <c r="I78" s="3"/>
      <c r="J78" s="3"/>
      <c r="K78" s="3"/>
      <c r="L78" s="3"/>
      <c r="M78" s="3"/>
      <c r="N78" s="3"/>
      <c r="O78" s="3"/>
      <c r="P78" s="3"/>
      <c r="Q78" s="3"/>
      <c r="R78" s="3"/>
      <c r="S78" s="3"/>
      <c r="T78" s="3"/>
      <c r="U78" s="3"/>
      <c r="V78" s="3"/>
    </row>
    <row r="79" spans="1:22" x14ac:dyDescent="0.25">
      <c r="A79" s="3"/>
      <c r="B79" s="106" t="s">
        <v>390</v>
      </c>
      <c r="C79" s="107"/>
      <c r="D79" s="107"/>
      <c r="E79" s="107"/>
      <c r="F79" s="107"/>
      <c r="G79" s="107"/>
      <c r="H79" s="107"/>
      <c r="I79" s="107"/>
      <c r="J79" s="107"/>
      <c r="K79" s="107"/>
      <c r="L79" s="107"/>
      <c r="M79" s="107"/>
      <c r="N79" s="107"/>
      <c r="O79" s="107"/>
      <c r="P79" s="107"/>
      <c r="Q79" s="107"/>
      <c r="R79" s="107"/>
      <c r="S79" s="107"/>
      <c r="T79" s="107"/>
      <c r="U79" s="108"/>
      <c r="V79" s="3"/>
    </row>
    <row r="80" spans="1:22" x14ac:dyDescent="0.25">
      <c r="A80" s="3"/>
      <c r="B80" s="109"/>
      <c r="C80" s="110"/>
      <c r="D80" s="110"/>
      <c r="E80" s="110"/>
      <c r="F80" s="110"/>
      <c r="G80" s="110"/>
      <c r="H80" s="110"/>
      <c r="I80" s="110"/>
      <c r="J80" s="110"/>
      <c r="K80" s="110"/>
      <c r="L80" s="110"/>
      <c r="M80" s="110"/>
      <c r="N80" s="110"/>
      <c r="O80" s="110"/>
      <c r="P80" s="110"/>
      <c r="Q80" s="110"/>
      <c r="R80" s="110"/>
      <c r="S80" s="110"/>
      <c r="T80" s="110"/>
      <c r="U80" s="111"/>
      <c r="V80" s="3"/>
    </row>
    <row r="81" spans="1:22" x14ac:dyDescent="0.25">
      <c r="A81" s="3"/>
      <c r="B81" s="109"/>
      <c r="C81" s="110"/>
      <c r="D81" s="110"/>
      <c r="E81" s="110"/>
      <c r="F81" s="110"/>
      <c r="G81" s="110"/>
      <c r="H81" s="110"/>
      <c r="I81" s="110"/>
      <c r="J81" s="110"/>
      <c r="K81" s="110"/>
      <c r="L81" s="110"/>
      <c r="M81" s="110"/>
      <c r="N81" s="110"/>
      <c r="O81" s="110"/>
      <c r="P81" s="110"/>
      <c r="Q81" s="110"/>
      <c r="R81" s="110"/>
      <c r="S81" s="110"/>
      <c r="T81" s="110"/>
      <c r="U81" s="111"/>
      <c r="V81" s="3"/>
    </row>
    <row r="82" spans="1:22" x14ac:dyDescent="0.25">
      <c r="A82" s="3"/>
      <c r="B82" s="109"/>
      <c r="C82" s="110"/>
      <c r="D82" s="110"/>
      <c r="E82" s="110"/>
      <c r="F82" s="110"/>
      <c r="G82" s="110"/>
      <c r="H82" s="110"/>
      <c r="I82" s="110"/>
      <c r="J82" s="110"/>
      <c r="K82" s="110"/>
      <c r="L82" s="110"/>
      <c r="M82" s="110"/>
      <c r="N82" s="110"/>
      <c r="O82" s="110"/>
      <c r="P82" s="110"/>
      <c r="Q82" s="110"/>
      <c r="R82" s="110"/>
      <c r="S82" s="110"/>
      <c r="T82" s="110"/>
      <c r="U82" s="111"/>
      <c r="V82" s="3"/>
    </row>
    <row r="83" spans="1:22" x14ac:dyDescent="0.25">
      <c r="A83" s="3"/>
      <c r="B83" s="109"/>
      <c r="C83" s="110"/>
      <c r="D83" s="110"/>
      <c r="E83" s="110"/>
      <c r="F83" s="110"/>
      <c r="G83" s="110"/>
      <c r="H83" s="110"/>
      <c r="I83" s="110"/>
      <c r="J83" s="110"/>
      <c r="K83" s="110"/>
      <c r="L83" s="110"/>
      <c r="M83" s="110"/>
      <c r="N83" s="110"/>
      <c r="O83" s="110"/>
      <c r="P83" s="110"/>
      <c r="Q83" s="110"/>
      <c r="R83" s="110"/>
      <c r="S83" s="110"/>
      <c r="T83" s="110"/>
      <c r="U83" s="111"/>
      <c r="V83" s="3"/>
    </row>
    <row r="84" spans="1:22" x14ac:dyDescent="0.25">
      <c r="A84" s="3"/>
      <c r="B84" s="109"/>
      <c r="C84" s="110"/>
      <c r="D84" s="110"/>
      <c r="E84" s="110"/>
      <c r="F84" s="110"/>
      <c r="G84" s="110"/>
      <c r="H84" s="110"/>
      <c r="I84" s="110"/>
      <c r="J84" s="110"/>
      <c r="K84" s="110"/>
      <c r="L84" s="110"/>
      <c r="M84" s="110"/>
      <c r="N84" s="110"/>
      <c r="O84" s="110"/>
      <c r="P84" s="110"/>
      <c r="Q84" s="110"/>
      <c r="R84" s="110"/>
      <c r="S84" s="110"/>
      <c r="T84" s="110"/>
      <c r="U84" s="111"/>
      <c r="V84" s="3"/>
    </row>
    <row r="85" spans="1:22" x14ac:dyDescent="0.25">
      <c r="A85" s="3"/>
      <c r="B85" s="109"/>
      <c r="C85" s="110"/>
      <c r="D85" s="110"/>
      <c r="E85" s="110"/>
      <c r="F85" s="110"/>
      <c r="G85" s="110"/>
      <c r="H85" s="110"/>
      <c r="I85" s="110"/>
      <c r="J85" s="110"/>
      <c r="K85" s="110"/>
      <c r="L85" s="110"/>
      <c r="M85" s="110"/>
      <c r="N85" s="110"/>
      <c r="O85" s="110"/>
      <c r="P85" s="110"/>
      <c r="Q85" s="110"/>
      <c r="R85" s="110"/>
      <c r="S85" s="110"/>
      <c r="T85" s="110"/>
      <c r="U85" s="111"/>
      <c r="V85" s="3"/>
    </row>
    <row r="86" spans="1:22" x14ac:dyDescent="0.25">
      <c r="A86" s="3"/>
      <c r="B86" s="109"/>
      <c r="C86" s="110"/>
      <c r="D86" s="110"/>
      <c r="E86" s="110"/>
      <c r="F86" s="110"/>
      <c r="G86" s="110"/>
      <c r="H86" s="110"/>
      <c r="I86" s="110"/>
      <c r="J86" s="110"/>
      <c r="K86" s="110"/>
      <c r="L86" s="110"/>
      <c r="M86" s="110"/>
      <c r="N86" s="110"/>
      <c r="O86" s="110"/>
      <c r="P86" s="110"/>
      <c r="Q86" s="110"/>
      <c r="R86" s="110"/>
      <c r="S86" s="110"/>
      <c r="T86" s="110"/>
      <c r="U86" s="111"/>
      <c r="V86" s="3"/>
    </row>
    <row r="87" spans="1:22" x14ac:dyDescent="0.25">
      <c r="A87" s="3"/>
      <c r="B87" s="112"/>
      <c r="C87" s="113"/>
      <c r="D87" s="113"/>
      <c r="E87" s="113"/>
      <c r="F87" s="113"/>
      <c r="G87" s="113"/>
      <c r="H87" s="113"/>
      <c r="I87" s="113"/>
      <c r="J87" s="113"/>
      <c r="K87" s="113"/>
      <c r="L87" s="113"/>
      <c r="M87" s="113"/>
      <c r="N87" s="113"/>
      <c r="O87" s="113"/>
      <c r="P87" s="113"/>
      <c r="Q87" s="113"/>
      <c r="R87" s="113"/>
      <c r="S87" s="113"/>
      <c r="T87" s="113"/>
      <c r="U87" s="114"/>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15"/>
      <c r="C90" s="115"/>
      <c r="D90" s="115"/>
      <c r="E90" s="115"/>
      <c r="F90" s="115"/>
      <c r="G90" s="115"/>
      <c r="H90" s="115"/>
      <c r="I90" s="115"/>
      <c r="J90" s="115"/>
      <c r="K90" s="35"/>
      <c r="L90" s="35"/>
      <c r="M90" s="115"/>
      <c r="N90" s="115"/>
      <c r="O90" s="115"/>
      <c r="P90" s="115"/>
      <c r="Q90" s="115"/>
      <c r="R90" s="115"/>
      <c r="S90" s="115"/>
      <c r="T90" s="115"/>
      <c r="U90" s="115"/>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3V9jddTy9cG61jg9Woh9PA0NqxYO7RW3zYzG06ioJa82dYhHQuRV83zVrOPPcD611zXWCP/nRo3dSs6YiMFoCQ==" saltValue="C7YTlfsFFQEhH5MSMwQKqw=="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1" priority="1">
      <formula>$S$6&lt;&gt;""</formula>
    </cfRule>
  </conditionalFormatting>
  <dataValidations count="4">
    <dataValidation type="list" allowBlank="1" showInputMessage="1" showErrorMessage="1" sqref="E71 E11">
      <formula1>"1,2,3"</formula1>
    </dataValidation>
    <dataValidation type="textLength" operator="lessThan" showInputMessage="1" showErrorMessage="1" sqref="B19:U27">
      <formula1>1025</formula1>
    </dataValidation>
    <dataValidation type="list" allowBlank="1" showInputMessage="1" showErrorMessage="1" sqref="E31">
      <formula1>"1,2,3,4"</formula1>
    </dataValidation>
    <dataValidation type="list" allowBlank="1" showInputMessage="1" showErrorMessage="1" sqref="E51">
      <formula1>"1,2,3,4,5"</formula1>
    </dataValidation>
  </dataValidations>
  <pageMargins left="0.511811024" right="0.511811024" top="0.78740157499999996" bottom="0.78740157499999996" header="0.31496062000000002" footer="0.31496062000000002"/>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14</vt:i4>
      </vt:variant>
      <vt:variant>
        <vt:lpstr>Intervalos nomeados</vt:lpstr>
      </vt:variant>
      <vt:variant>
        <vt:i4>10</vt:i4>
      </vt:variant>
    </vt:vector>
  </HeadingPairs>
  <TitlesOfParts>
    <vt:vector size="24" baseType="lpstr">
      <vt:lpstr>Inicial</vt:lpstr>
      <vt:lpstr>Pg1</vt:lpstr>
      <vt:lpstr>Pg2</vt:lpstr>
      <vt:lpstr>Pg3</vt:lpstr>
      <vt:lpstr>Pg4</vt:lpstr>
      <vt:lpstr>Pg5</vt:lpstr>
      <vt:lpstr>Pg6</vt:lpstr>
      <vt:lpstr>Pg7</vt:lpstr>
      <vt:lpstr>Pg8</vt:lpstr>
      <vt:lpstr>Resumo</vt:lpstr>
      <vt:lpstr>Níveis</vt:lpstr>
      <vt:lpstr>Níveis por Tipologia</vt:lpstr>
      <vt:lpstr>Variáveis</vt:lpstr>
      <vt:lpstr>Plan1</vt:lpstr>
      <vt:lpstr>Inicial!Area_de_impressao</vt:lpstr>
      <vt:lpstr>'Pg1'!Area_de_impressao</vt:lpstr>
      <vt:lpstr>'Pg2'!Area_de_impressao</vt:lpstr>
      <vt:lpstr>'Pg3'!Area_de_impressao</vt:lpstr>
      <vt:lpstr>'Pg4'!Area_de_impressao</vt:lpstr>
      <vt:lpstr>'Pg5'!Area_de_impressao</vt:lpstr>
      <vt:lpstr>'Pg6'!Area_de_impressao</vt:lpstr>
      <vt:lpstr>'Pg7'!Area_de_impressao</vt:lpstr>
      <vt:lpstr>'Pg8'!Area_de_impressao</vt:lpstr>
      <vt:lpstr>Resumo!Area_de_impressao</vt:lpstr>
    </vt:vector>
  </TitlesOfParts>
  <Company>Agência Nacional de Águas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 Autoavaliação 2014-2013</dc:title>
  <dc:creator>Paulo Augusto Cunha Libanio</dc:creator>
  <dc:description>Direito Autoral: Agência Nacional de Águas
Desenvolvimento: Paulo Libânio
Para indicar problemas ou sugerir aperfeiçoamentos: paulo.libanio@ana.gov.br</dc:description>
  <cp:lastModifiedBy>Maricleide Maia Said</cp:lastModifiedBy>
  <cp:lastPrinted>2017-01-16T13:46:34Z</cp:lastPrinted>
  <dcterms:created xsi:type="dcterms:W3CDTF">2012-07-11T13:00:23Z</dcterms:created>
  <dcterms:modified xsi:type="dcterms:W3CDTF">2017-04-12T12:36:04Z</dcterms:modified>
</cp:coreProperties>
</file>